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دهه سرآمدی آموزش\دهه ی سرآمدی 1403\پیوست ها\"/>
    </mc:Choice>
  </mc:AlternateContent>
  <bookViews>
    <workbookView xWindow="0" yWindow="0" windowWidth="15360" windowHeight="7755" tabRatio="917" firstSheet="2" activeTab="4"/>
  </bookViews>
  <sheets>
    <sheet name="مهارت آموزی" sheetId="6" r:id="rId1"/>
    <sheet name="کارشناس امور آموزش" sheetId="5" r:id="rId2"/>
    <sheet name="کارشناس مسئول امور آموزش" sheetId="4" r:id="rId3"/>
    <sheet name="معاون آموزشی، فرهنگی و پژوهشی" sheetId="3" r:id="rId4"/>
    <sheet name="کارورزی " sheetId="2" r:id="rId5"/>
    <sheet name="مدیریت گروه های اموزشی" sheetId="1" r:id="rId6"/>
    <sheet name="Information" sheetId="7" state="hidden" r:id="rId7"/>
  </sheets>
  <externalReferences>
    <externalReference r:id="rId8"/>
  </externalReferences>
  <definedNames>
    <definedName name="_gjdgxs" localSheetId="5">'مدیریت گروه های اموزشی'!$O$20</definedName>
    <definedName name="_xlnm.Print_Area" localSheetId="2">'کارشناس مسئول امور آموزش'!$B$2:$I$25</definedName>
    <definedName name="_xlnm.Print_Area" localSheetId="4">'کارورزی '!$B$2:$J$26</definedName>
    <definedName name="_xlnm.Print_Area" localSheetId="5">'مدیریت گروه های اموزشی'!$B$2:$I$29</definedName>
    <definedName name="_xlnm.Print_Area" localSheetId="3">'[1]معاون آموزشی, فرهنگی و پژوهشی'!$B$2:$I$17</definedName>
    <definedName name="_xlnm.Print_Area" localSheetId="0">'مهارت آموزی'!$B$2:$J$23</definedName>
    <definedName name="_xlnm.Print_Titles" localSheetId="2">'کارشناس مسئول امور آموزش'!$2:$4</definedName>
    <definedName name="_xlnm.Print_Titles" localSheetId="4">'کارورزی '!$2:$4</definedName>
    <definedName name="_xlnm.Print_Titles" localSheetId="5">'مدیریت گروه های اموزشی'!$2:$4</definedName>
    <definedName name="_xlnm.Print_Titles" localSheetId="0">'مهارت آموزی'!$2:$4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6" l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5" i="6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5" i="5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5" i="4"/>
  <c r="I6" i="3"/>
  <c r="I7" i="3"/>
  <c r="I8" i="3"/>
  <c r="I9" i="3"/>
  <c r="I10" i="3"/>
  <c r="I11" i="3"/>
  <c r="I12" i="3"/>
  <c r="I13" i="3"/>
  <c r="I14" i="3"/>
  <c r="I15" i="3"/>
  <c r="I16" i="3"/>
  <c r="I5" i="3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5" i="2"/>
  <c r="I25" i="2" s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5" i="1"/>
  <c r="I17" i="3" l="1"/>
  <c r="I22" i="6"/>
  <c r="I20" i="5"/>
  <c r="I29" i="1"/>
  <c r="I25" i="4"/>
</calcChain>
</file>

<file path=xl/sharedStrings.xml><?xml version="1.0" encoding="utf-8"?>
<sst xmlns="http://schemas.openxmlformats.org/spreadsheetml/2006/main" count="518" uniqueCount="205">
  <si>
    <t>ردیف</t>
  </si>
  <si>
    <t xml:space="preserve">شاخص ها </t>
  </si>
  <si>
    <t>نوع شاخص</t>
  </si>
  <si>
    <t>نشانگر</t>
  </si>
  <si>
    <t>مقیاس سنجش</t>
  </si>
  <si>
    <t>انتخاب استاد راهنمای تحصیلی برای هر گروه-رشته ورودی از میان اعضای هیات علمی و ثبت در سامانه</t>
  </si>
  <si>
    <t>ورودی</t>
  </si>
  <si>
    <t>گزارش</t>
  </si>
  <si>
    <t>خروجی</t>
  </si>
  <si>
    <t>ادراکی</t>
  </si>
  <si>
    <t>امتیاز نهایی</t>
  </si>
  <si>
    <t>منظم بودن برنامه‌هاي ترم و برنامه ریزی آموزشی هر نیم سال تحصیلی</t>
  </si>
  <si>
    <t>تشکیل و اداره جلسات شورای گروه هر دوهفته یکبار به صورت منظم</t>
  </si>
  <si>
    <t xml:space="preserve">برنامه ریزی و نظارت بر حضور منظم و 40 ساعت در هفته اعضای هیات علمی </t>
  </si>
  <si>
    <t>تناسب انتخاب اساتيد هر درس با رشته تحصيلي و توانايي آنها</t>
  </si>
  <si>
    <t>برنامه ریزی آموزشی دوره مهارت آموزان (استخدامی ماده 28)</t>
  </si>
  <si>
    <t>رعايت تقويم آموزشي</t>
  </si>
  <si>
    <t>بهبود برنامه‌هاي آموزشي گروه</t>
  </si>
  <si>
    <t>معرفی اساتید جهت حضور در دوره های بازآموزی مدرسان کارورزی</t>
  </si>
  <si>
    <t>اجـرای دقیق  کارورزی و کارآموزی در پردیس و مدرسه</t>
  </si>
  <si>
    <t>ارتباط با گروه هاي آموزشي مشابه در دانشگاههاي داخلي و خارجي</t>
  </si>
  <si>
    <t>رصد وضعیت اعضای هیأت علمی و اطلاع رسانی جهت پیگیری امور مربوط به ترفیع ، تمدید و تبدیل وضعیت</t>
  </si>
  <si>
    <t>ارتباط با سازمان‌هاي بيروني مرتبط با گروه</t>
  </si>
  <si>
    <t>تشويق اعضا به مشاركت در پژوهش‌هاي گروه يا ميان گروهي</t>
  </si>
  <si>
    <t>برنامه‌ريزي جهت توسعه و ارتقاي شاخص پژوهش‌هاي گروه</t>
  </si>
  <si>
    <t>نظارت مناسب بر كار اعضاي گروه</t>
  </si>
  <si>
    <t>ميزان مشورت با اعضاي هيأت علمي در تصميم‌گيري‌هاي اداري</t>
  </si>
  <si>
    <t>ميزان حضور مدير گروه در دفتر گروه در طول هفته (حضور مستمر)</t>
  </si>
  <si>
    <t>فرایند</t>
  </si>
  <si>
    <t>تعداد صورتجلسه</t>
  </si>
  <si>
    <t>گزارش سامانه گلستان</t>
  </si>
  <si>
    <t>تعداد مکتوبات</t>
  </si>
  <si>
    <t xml:space="preserve">لیست اساتید </t>
  </si>
  <si>
    <t>ارزيابي از فعاليت‌هاي اعضاي هيأت علمي و دانشجويان</t>
  </si>
  <si>
    <t>بروز بودن آزمايشگاه‌ها، کارگاه ها و تجهیزات کلاس ها</t>
  </si>
  <si>
    <t>تعداد مکاتبات</t>
  </si>
  <si>
    <t>تعداد طرح ها</t>
  </si>
  <si>
    <t>مستنندات برنامه</t>
  </si>
  <si>
    <t>مستندات</t>
  </si>
  <si>
    <t xml:space="preserve">       پیوست شماره4:   فرم ارزیابی  مدیر گروه آموزشی</t>
  </si>
  <si>
    <t>ارزیابی درونی گروه­های آموزشی و تقویت و بهبود فعالیت­های گروه</t>
  </si>
  <si>
    <t>وزن</t>
  </si>
  <si>
    <t xml:space="preserve">        پیوست شماره 8 :  فرم ارزیابی کارشناس مسئول / کارشناس امور آموزش و تحصیلات تکمیلی (حوزه کارورزی)</t>
  </si>
  <si>
    <t>شـــا خـص ها</t>
  </si>
  <si>
    <t>پیگیری و اجرای آیین نامه ها و بخشنامه­های ارسالی از سوی سازمان مرکزی با موضوع کارورزی</t>
  </si>
  <si>
    <t>گزارش اتوماسیون</t>
  </si>
  <si>
    <t>تهیه بروشورو اطلاعیه های لازم درخصوص اطلاع رسانی به مجریان کارورزی ودانشجومعلمان درپردیس ها و مراکز</t>
  </si>
  <si>
    <t>گزارش / مستندات</t>
  </si>
  <si>
    <t>بروشور و ابزار اطلاع رسانی</t>
  </si>
  <si>
    <t>اجرای مصوبات آیین نامه با همکاری ادارات کل آموزش و پرورش استان</t>
  </si>
  <si>
    <t>فرآیند</t>
  </si>
  <si>
    <t>گزارش/ مستندات</t>
  </si>
  <si>
    <t>گزارش و صورتجلسات</t>
  </si>
  <si>
    <t>مکاتبه درزمان مقرر مطابق بخشنامه باهماهنگی پردیس هاومراکز جهت معرفی دانشجومعلمان به ادارات کل آموزش وپرورش استان</t>
  </si>
  <si>
    <t>تشکیل جلسات برنامه ریزی و اجرای برنامه کارورزی با مدیران گروه های آموزشی</t>
  </si>
  <si>
    <t xml:space="preserve">پیگیری در تهیه و جمع آوری گزارشات عملکرد پردیس­ها و مراکز در حوزه کارورزی </t>
  </si>
  <si>
    <t>گزارش و مستندات فیزیکی</t>
  </si>
  <si>
    <t>برنامه ریزی و پیگیری تشکیل جلسات کمیته راهبری استان مطابق ماده 5 آیین نامه کارورزی</t>
  </si>
  <si>
    <t>مصوبات</t>
  </si>
  <si>
    <t>گزارش مصوبات اجرا شده</t>
  </si>
  <si>
    <t>برنامه ریزی وپیگیری تشکیل جلسات کارگروه راهبری شهرستان/منطقه آموزش و پرورش مطابق ماده 7 آیین نامه کارورزی</t>
  </si>
  <si>
    <t>برنامه ریزی و پیگیری تشکیل جلسات کارگروه اجرایی مدرسه مجری کارورزی مطابق ماده 10 آیین نامه کارورزی</t>
  </si>
  <si>
    <t>تدوین گزارش نهایی گزارشات جمع آوری شده و ارسال به سازمان مرکزی</t>
  </si>
  <si>
    <t>گزارش نظرات و پیشنهادات</t>
  </si>
  <si>
    <t>پیگیری اجرای مصوبات کمیته کارورزی ذیل گروه آموزشی و ارسال نظرات و پیشنهادهای همکاران به مدیریت استان جهت ارسال به سازمان مرکزی</t>
  </si>
  <si>
    <t>جمع بندی نظرات کارشناسی، پیشنهادها، آسیب­شناسی و... جهت ارسال به سازمان مرکزی به منظور بهبود فرایند کارورزی</t>
  </si>
  <si>
    <t xml:space="preserve">نظارت بر روند اجرای برنامه کارورزی ، تهیه گزارش و ارسال به دبیرخانه مرکزی کارورزی </t>
  </si>
  <si>
    <t>برگزاری نشست ها با هدف تبادل تجربیات با مدارس مجری برنامه کارورزی</t>
  </si>
  <si>
    <t>گزارش/نامه</t>
  </si>
  <si>
    <t>هماهنگی و تعامل با ادارات کل آموزش و پرورش استان­ها و  ادارات آموزش و پرورش مناطق جهت اجرای کارورزی در مدارس مجری کارورزی</t>
  </si>
  <si>
    <t>فرایند/ گزارش / مستندات</t>
  </si>
  <si>
    <t>گزارش همکاری</t>
  </si>
  <si>
    <t>برگزاری نشست­های علمی، دوره­های آموزشی- توجیهی برای دانش­افزایی استادان راهنما در برنامه کارورزی دانشگاه</t>
  </si>
  <si>
    <t>برنامه­ریزی جهت حضور مسئولین محترم دانشگاه در مدارس مجری به منظور تکریم و قدردانی از معلمان و مدیران راهنمای کارورزی (با هماهنگی آموزش و پرورش)</t>
  </si>
  <si>
    <t>مکاتبات و مسستندات</t>
  </si>
  <si>
    <t>برگزاری دوره های بالندگی و جلسات توجیهی ویژه معلمان و مدیران راهنمای کارورزی</t>
  </si>
  <si>
    <t>شرکت در دوره های دانش افزایی و توانمندسازی از سوی سازمان مرکزی</t>
  </si>
  <si>
    <t>مستندات و گواهی بالندگی</t>
  </si>
  <si>
    <t>انجام فعالیت های ابتکاری و خلاقانه در حوزه کارورزی</t>
  </si>
  <si>
    <r>
      <t xml:space="preserve">*طبق ماده </t>
    </r>
    <r>
      <rPr>
        <b/>
        <u/>
        <sz val="14"/>
        <rFont val="B Nazanin"/>
        <charset val="178"/>
      </rPr>
      <t xml:space="preserve">4 </t>
    </r>
    <r>
      <rPr>
        <sz val="14"/>
        <rFont val="B Nazanin"/>
        <charset val="178"/>
      </rPr>
      <t>شیوه نامه، صرفا این فرم در صورت انتخاب مسئول حوزه کارورزی به عنوان کارشناس مسئول یا کارشناس آموزش تکمیل گردد.</t>
    </r>
  </si>
  <si>
    <t xml:space="preserve">       پیوست شماره3:  فرم ارزیابی  معاون آموزشی، فرهنگی و پژوهشی</t>
  </si>
  <si>
    <t>برنامه ریزی، هماهنگی و راهبری  امور آموزشی در چارچوب اختیارات تفویض شده با رعایت قوانین و مقررات مربوطه</t>
  </si>
  <si>
    <t>12 جلسه</t>
  </si>
  <si>
    <t>برنامه ریزی به منظور ایجاد هماهنگی و ارتباط و تعامل موثر میان مدرسان، مدیران گروه و دانشجویان</t>
  </si>
  <si>
    <t xml:space="preserve">گزارش </t>
  </si>
  <si>
    <t>نیازسنجی آموزشی و انعکاس نتایج به مراجع بالاتر و پیگیری تا حصول نتیجه</t>
  </si>
  <si>
    <t>گزارش نیازسنجی</t>
  </si>
  <si>
    <t xml:space="preserve">همکاری در بررسی،تایید و معرفی مشمولین ترفیع و ...اعضای هیأت علمی </t>
  </si>
  <si>
    <t>گزارش/ابلاغ</t>
  </si>
  <si>
    <t>گزارش اقدامات تایید</t>
  </si>
  <si>
    <t>همکاری در جذب  و تایید صلاحیت های آموزشگران بر اساس آئین نامه ها و مقررات جاری دانشگاه</t>
  </si>
  <si>
    <t>نسبت تعداد صلاحیت به آموزشگران</t>
  </si>
  <si>
    <t>نظارت و پایش بر اجرا و برگزاری آزمون های پایانی و هماهنگ و مسابقات و المپیادهای علمی</t>
  </si>
  <si>
    <t>تعداد آزمونها و المپیاد</t>
  </si>
  <si>
    <t>نظارت بر حسن اجرای برنامه های آموزشی و ارایه خدمات مشاوره ای به دانشجویان در پردیس ها و مراکز تابعه</t>
  </si>
  <si>
    <t>آشنایی و تسلط به آیین نامه، دستورالعمل، شیوه نامه و بخشنامه های حوزه آموزش و سامانه های آموزش و تبیین آن</t>
  </si>
  <si>
    <t xml:space="preserve"> جلسه 4، اتوماسیون و گزارش سامانه</t>
  </si>
  <si>
    <t>برگزاری مستمر جلسات شورای آموزشی در پردیس</t>
  </si>
  <si>
    <t xml:space="preserve">ابلاغ بخشنامه ها و دستورالعمل ها در زمان های تعیین شده به ذینفعان </t>
  </si>
  <si>
    <t>گزارش/نامه های اداری</t>
  </si>
  <si>
    <t>مسئولیت پذیری و پاسخگویی به تماس های تلفنی و مراجعان حضوری</t>
  </si>
  <si>
    <t>کیفی</t>
  </si>
  <si>
    <t>گزارش تعاملات</t>
  </si>
  <si>
    <t>همکاری در ارزیابی درونی با مدیران گروه های آموزشی</t>
  </si>
  <si>
    <t>گزارش/صورت جلسه</t>
  </si>
  <si>
    <t xml:space="preserve">         پیوست شماره5: فرم ارزیابی کارشناس مسئول امور آموزش و تحصیلات تکمیلی  </t>
  </si>
  <si>
    <t>تشکیل  جلسات منظم و مستمر با کارشناسان آموزش به منظور شناسایی وضع موجود</t>
  </si>
  <si>
    <t>جلسه</t>
  </si>
  <si>
    <t xml:space="preserve">بررسی چالشهای حوزه  آموزش و ارائه راه حل یا پیشنهاد های خلاقانه به منظور تسریع و تسهیل فرآیندهای آموزشی </t>
  </si>
  <si>
    <t>4 گزارش</t>
  </si>
  <si>
    <t>ارجاع به موقع آیین نامه ها و بخشنامه های دریافتی از مقام مافوق به مخاطبان مربوطه</t>
  </si>
  <si>
    <t>تبیین و پیگیری و اجرای بموقع  نامه ها، بخشنامه ها و آیین نامه های دریافتی با  همکاران مربوطه</t>
  </si>
  <si>
    <t>همکاری در اجرای رهنامه با بارگذاری اطلاعات مرتبط با حوزه آموزش در سامانه</t>
  </si>
  <si>
    <t>امتیاز رهنامه</t>
  </si>
  <si>
    <t>شرکت منظم و فعال در جلسات هماهنگی مربط با مسئولان مافوق</t>
  </si>
  <si>
    <t>4 جلسه</t>
  </si>
  <si>
    <t>پیگیری در اجرای  مصوبات جلسات مرتبط با حوزه آموزش</t>
  </si>
  <si>
    <t>گزارش مصوبات</t>
  </si>
  <si>
    <t>همکاری در ارزشیابی عملکرد کارشناسان آموزش</t>
  </si>
  <si>
    <t>نفر</t>
  </si>
  <si>
    <t>تعداد افراد ارزیابی نشده نسبت به کل</t>
  </si>
  <si>
    <t>پیگیری و اجرای دقیق مصوبات شورای کارورزی و مدارس وابسته با هماهنگی مدیر  امور استان</t>
  </si>
  <si>
    <t>همکاری با کاربر ساعا برای ثبت و بروز آوری  اطلاعات مرتبط( آموزشگران ، دانشجویان، رشته های دایر ، درخواست رشته جدید و .. )در سامانه آموزش عالی</t>
  </si>
  <si>
    <t>گزارش سامانه</t>
  </si>
  <si>
    <t>مشارکت در نیازسنجی فرصت های بالندگی حرفه ای کارشناسان آموزش</t>
  </si>
  <si>
    <t>حداقل 40 ساعت</t>
  </si>
  <si>
    <t>هماهنگی و نظارت بر فعالیت سامانه های آموزشی مرتبط(مروارید و گلستان)</t>
  </si>
  <si>
    <t>پیگیری امور مرتبط با  دانش آموختگان دانشجویان در بازه زمانی مقرر(بررسی گزارش های مرتبط با پایان تحصیلات در سامانه)</t>
  </si>
  <si>
    <t>برنامه ریزی جهت برگزاری جلسات یا کارگاههای توجیهی مرتبط با حوزه آموزش برای دانشجویان بویژه دانشجویان نوورود</t>
  </si>
  <si>
    <t>4 کارگاه</t>
  </si>
  <si>
    <t>نظارت بر ثبت و اجرای برنامه ریزی درسی هر نیمسال و دوره تابستانی مطابق با تقویم آموزشی</t>
  </si>
  <si>
    <t>نظارت و پیگیری بر اجرای فرآیند انتخاب واحد</t>
  </si>
  <si>
    <t>نظارت بر تشکیل به موقع کلاس و تایید جلسات درس توسط اساتید</t>
  </si>
  <si>
    <t>حضور منظم در محل کار</t>
  </si>
  <si>
    <t>گزارش حضور و غایب</t>
  </si>
  <si>
    <t>شرکت منظم و فعال در نشست ها و دوره های معاونت آموزشی سازمان</t>
  </si>
  <si>
    <t>جلسات معاونت</t>
  </si>
  <si>
    <t>پاسخگویی به تماس های تلفنی و مراجعات حضوری و تکریم ارباب رجوع</t>
  </si>
  <si>
    <t>تخلفات</t>
  </si>
  <si>
    <t xml:space="preserve">       پیوست شماره 6 :  فرم ارزیابی کارشناس امور آموزش و تحصیلات تکمیلی </t>
  </si>
  <si>
    <t>اجرای بخشنامه های دریافتی ازکارشناس مسئول آموزش</t>
  </si>
  <si>
    <t xml:space="preserve">مهارت در به کارگیری و استفاده از سامانه های آموزش (مروارید، گلستان) </t>
  </si>
  <si>
    <t xml:space="preserve"> انجام به موقع  امور مربوط به دانش آموختگان</t>
  </si>
  <si>
    <t>فرم 7 و گواهینامه موقت</t>
  </si>
  <si>
    <t>تهیه و استفاده از بروشورها و ابزارهای اطلاع رسانی در خصوص ثبت نام، انتخاب واحد و سایر امور آموزشی (کارتیمی  هست)</t>
  </si>
  <si>
    <t>بروشور و اطلاع رسانی</t>
  </si>
  <si>
    <t>3 بروشور و ابزار اطلاع رسانی</t>
  </si>
  <si>
    <t>پاسخگویی به موقع بخشنامه ها به صورت اتوماسیونی و فیزیکی</t>
  </si>
  <si>
    <t>اتوماسیون</t>
  </si>
  <si>
    <t>تهیه و تدوین گزارشهای عملکردی درحوزه کاری</t>
  </si>
  <si>
    <t>2 گزارش</t>
  </si>
  <si>
    <t>انجام و  اجرای به موقع  مصوبات شورای آموزشی در پردیس ها و واحدهای تابعه</t>
  </si>
  <si>
    <t>اجرای مصوبات جلسه شورای کارورزی و مدارس وابسته</t>
  </si>
  <si>
    <t>دریافت و ارسال نظرات و پیشنهادها در زمینه بهبود فرایند های آموزش از دانشجو و سایر افراد مرتبط</t>
  </si>
  <si>
    <t>پیگیری اجرای آیین نامه و مقررات مرتبط با کارورزی و مدارس وابسته</t>
  </si>
  <si>
    <t>همکاری و شرکت فعال در برگزاری دوره های آموزشی</t>
  </si>
  <si>
    <t>دوره</t>
  </si>
  <si>
    <t>گزارش دوره</t>
  </si>
  <si>
    <t>ثبت به موقع دروس در سامانه گلستان</t>
  </si>
  <si>
    <t>گزارش سامانه تردد</t>
  </si>
  <si>
    <t>جمع آوری اطلاعات و اسناد در خصوص تشکیل پرونده دانشچویان</t>
  </si>
  <si>
    <t>پرونده</t>
  </si>
  <si>
    <t xml:space="preserve">تعداد پرونده تکمیل شده نسبت به کل </t>
  </si>
  <si>
    <t>تکریم ارباب رجوع</t>
  </si>
  <si>
    <t xml:space="preserve">         پیوست شماره 7: فرم ارزیابی کارشناس مسئول /کارشناس امورآموزشی و تحصیلات تکمیلی (حوزه مهارت آموزی)</t>
  </si>
  <si>
    <t>برنامه ریزی برگزاری جلسات منظم و مستمر با کارشناسان آموزش در مراکز مجری دوره مهارت آموزی به منظور شناسایی وضع موجود</t>
  </si>
  <si>
    <t xml:space="preserve">دو جلسه برای هر دوره </t>
  </si>
  <si>
    <t xml:space="preserve"> ارائه راه حل های مناسب برای چالش های موجود در حوزه آموزش مهارت آموزان</t>
  </si>
  <si>
    <t>2گزارش</t>
  </si>
  <si>
    <t>ارجاع به موقع آیین نامه ها و بخشنامه های دریافتی از مقام مافوق به ذی نفعان</t>
  </si>
  <si>
    <t>پیگیری و اجرای بخشنامه ها و آیین نامه های دریافتی با هماهنگی همکاران مربوطه</t>
  </si>
  <si>
    <t>همکاری در اجرای رهنامه با بارگذاری اطلاعات مورد نیاز در سامانه</t>
  </si>
  <si>
    <t>شرکت منظم در جلسات هماهنگی مرتبط با مسئولان مافوق</t>
  </si>
  <si>
    <t>پیگیری مصوبات جلسات مرتبط</t>
  </si>
  <si>
    <t>پیگیری اجرای دقیق سرفصل های مصوب برنامه درسی در گروه های آموزشی ویژه دوره مهارت آموزی</t>
  </si>
  <si>
    <t>برنامه درسی</t>
  </si>
  <si>
    <t xml:space="preserve">1 گزارش برای هر دوره </t>
  </si>
  <si>
    <t>ارائه گزارش تحلیلی از نحوه اجرای برنامه درسی مصوب</t>
  </si>
  <si>
    <t>1 گزارش</t>
  </si>
  <si>
    <t>شناسایی آموزشگران و معرفی برای ثبت و بروزرسانی بانک اطلاعات اساتید</t>
  </si>
  <si>
    <t>1 بانک اطلاعاتی</t>
  </si>
  <si>
    <t xml:space="preserve">همکاری در ارزشیابی عملکرد کارشناسان مرتبط با حوزه مهارت آموزی </t>
  </si>
  <si>
    <t>تعداد افراد ارزیابی نشده</t>
  </si>
  <si>
    <t xml:space="preserve">پیگیری و اجرای دقیق مصوبات شورای کارورزی و مدارس وابسته با توجه به اهمیت و حساسیت درس کاراموزی در دوره های مهارت آموزی با  هماهنگی مدیر  امور استان </t>
  </si>
  <si>
    <t>مشارکت در نیازسنجی فرصت های بالندگی حرفه ای کارشناسان آموزش مرتبط با دوره مهارت آموزی</t>
  </si>
  <si>
    <t xml:space="preserve">هماهنگی و نظارت بر فعالیت سامانه آموزشی مروارید </t>
  </si>
  <si>
    <t xml:space="preserve">پیگیری امور مرتبط با صدور 'گواهی اصلح و تحویل آن به ذینفع(مهارت آموز)پس از قبولی نهایی در دوره </t>
  </si>
  <si>
    <t>تعداد گواهی های اصلح</t>
  </si>
  <si>
    <t>پاسخگویی به تماس های تلفنی و مراجعات حضوری برای تکریم ارباب رجوع</t>
  </si>
  <si>
    <t>همکاری در اجرای ارزیابی درونی، تهیه گزارش و کاربست نتایج  با مدیران گروه های آموزشی</t>
  </si>
  <si>
    <t>گزارش کاربست</t>
  </si>
  <si>
    <r>
      <t xml:space="preserve">*طبق ماده </t>
    </r>
    <r>
      <rPr>
        <b/>
        <u/>
        <sz val="11"/>
        <rFont val="B Nazanin"/>
        <charset val="178"/>
      </rPr>
      <t xml:space="preserve">4 </t>
    </r>
    <r>
      <rPr>
        <sz val="11"/>
        <rFont val="B Nazanin"/>
        <charset val="178"/>
      </rPr>
      <t>شیوه نامه، صرفا این فرم در صورت انتخاب مسئول مهارت آموزی به عنوان کارشناس مسئول یا کارشناس آموزش تکمیل گردد.</t>
    </r>
  </si>
  <si>
    <t>امتیاز</t>
  </si>
  <si>
    <t>ارسال گزارش کار ، مصوبات ، پیشنهادها و نظریات جمعی گروه به رییس پردیس، برای طی  مراحل قانونی و هماهنگی های اجرایی لازم</t>
  </si>
  <si>
    <t>نظارت بر انتخاب واحد درسی دانشجویان گروه مربوط و بررسی و تایید انتخاب واحد  دانشجویان، مطابق با سرفصل دروس تا قبل از حذف اضافه</t>
  </si>
  <si>
    <t>نظارت بر اجرای سرفصل دروس و ارائه طرح درس مربوطه، توسط اعضای هیات علمی،  مدرسان موظف، مدرسان مدعو و مامورین آموزشی آن پردیس</t>
  </si>
  <si>
    <t>نیاز به بهبود</t>
  </si>
  <si>
    <t>خوب</t>
  </si>
  <si>
    <t>وضعیت</t>
  </si>
  <si>
    <t>متوسط</t>
  </si>
  <si>
    <t>بسیار خوب</t>
  </si>
  <si>
    <t>عالی</t>
  </si>
  <si>
    <t xml:space="preserve">  نام و نام خانوادگی: </t>
  </si>
  <si>
    <t xml:space="preserve">    تاریخ ارزیابی: </t>
  </si>
  <si>
    <t xml:space="preserve"> نام پردیس: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</si>
</sst>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>
    <font>
      <sz val="11"/>
      <color theme="1"/>
      <name val="Arial"/>
      <family val="2"/>
      <charset val="178"/>
      <scheme val="minor"/>
    </font>
    <font>
      <b/>
      <sz val="10"/>
      <color theme="1"/>
      <name val="B Zar"/>
      <charset val="178"/>
    </font>
    <font>
      <sz val="11"/>
      <color theme="1"/>
      <name val="Arial"/>
      <family val="2"/>
      <scheme val="minor"/>
    </font>
    <font>
      <sz val="10"/>
      <color theme="1"/>
      <name val="Noto Sans Symbols"/>
    </font>
    <font>
      <b/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10"/>
      <color rgb="FF000000"/>
      <name val="B Nazanin"/>
      <charset val="178"/>
    </font>
    <font>
      <sz val="10"/>
      <name val="B Nazanin"/>
      <charset val="178"/>
    </font>
    <font>
      <b/>
      <sz val="16"/>
      <name val="B Zar"/>
      <charset val="178"/>
    </font>
    <font>
      <b/>
      <sz val="10"/>
      <name val="B Zar"/>
      <charset val="178"/>
    </font>
    <font>
      <b/>
      <sz val="14"/>
      <color theme="1"/>
      <name val="B Zar"/>
      <charset val="178"/>
    </font>
    <font>
      <sz val="14"/>
      <color theme="1"/>
      <name val="Arial"/>
      <family val="2"/>
      <charset val="178"/>
      <scheme val="minor"/>
    </font>
    <font>
      <sz val="14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11"/>
      <color theme="1"/>
      <name val="B Zar"/>
      <charset val="178"/>
    </font>
    <font>
      <b/>
      <sz val="11"/>
      <color rgb="FF000000"/>
      <name val="B Nazanin"/>
      <charset val="178"/>
    </font>
    <font>
      <b/>
      <sz val="11"/>
      <color theme="1"/>
      <name val="B Zar"/>
      <charset val="178"/>
    </font>
    <font>
      <sz val="14"/>
      <color theme="1"/>
      <name val="B Zar"/>
      <charset val="178"/>
    </font>
    <font>
      <sz val="11"/>
      <color rgb="FF000000"/>
      <name val="B Nazanin"/>
      <charset val="178"/>
    </font>
    <font>
      <sz val="11"/>
      <name val="B Nazanin"/>
      <charset val="178"/>
    </font>
    <font>
      <sz val="11"/>
      <color theme="1"/>
      <name val="B Nazanin"/>
      <charset val="178"/>
    </font>
    <font>
      <sz val="14"/>
      <name val="B Nazanin"/>
      <charset val="178"/>
    </font>
    <font>
      <b/>
      <u/>
      <sz val="14"/>
      <name val="B Nazanin"/>
      <charset val="178"/>
    </font>
    <font>
      <b/>
      <sz val="11"/>
      <color theme="1"/>
      <name val="B Titr"/>
      <charset val="178"/>
    </font>
    <font>
      <sz val="9"/>
      <color theme="1"/>
      <name val="B Nazanin"/>
      <charset val="178"/>
    </font>
    <font>
      <b/>
      <sz val="12"/>
      <color theme="1"/>
      <name val="B Zar"/>
      <charset val="178"/>
    </font>
    <font>
      <b/>
      <sz val="8"/>
      <color theme="1"/>
      <name val="B Zar"/>
      <charset val="178"/>
    </font>
    <font>
      <sz val="9"/>
      <color rgb="FF000000"/>
      <name val="B Nazanin"/>
      <charset val="178"/>
    </font>
    <font>
      <sz val="9"/>
      <name val="B Nazanin"/>
      <charset val="178"/>
    </font>
    <font>
      <b/>
      <u/>
      <sz val="11"/>
      <name val="B Nazanin"/>
      <charset val="178"/>
    </font>
    <font>
      <b/>
      <sz val="10"/>
      <color theme="1"/>
      <name val="B Nazanin"/>
      <charset val="178"/>
    </font>
    <font>
      <b/>
      <sz val="11"/>
      <color theme="1"/>
      <name val="B Mitra"/>
      <charset val="178"/>
    </font>
    <font>
      <b/>
      <sz val="12"/>
      <color theme="1"/>
      <name val="B Mitra"/>
      <charset val="178"/>
    </font>
    <font>
      <b/>
      <sz val="9"/>
      <color theme="1"/>
      <name val="B Zar"/>
      <charset val="178"/>
    </font>
    <font>
      <b/>
      <sz val="10"/>
      <color theme="1"/>
      <name val="B Titr"/>
      <charset val="178"/>
    </font>
    <font>
      <sz val="10"/>
      <color theme="1"/>
      <name val="B Titr"/>
      <charset val="178"/>
    </font>
    <font>
      <sz val="14"/>
      <color theme="1"/>
      <name val="B Nazanin"/>
      <charset val="178"/>
    </font>
    <font>
      <sz val="11"/>
      <color theme="1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2" fontId="0" fillId="0" borderId="0" xfId="0" applyNumberFormat="1" applyAlignment="1">
      <alignment wrapText="1"/>
    </xf>
    <xf numFmtId="0" fontId="3" fillId="0" borderId="0" xfId="0" applyFont="1" applyAlignment="1">
      <alignment horizontal="right" vertical="center" readingOrder="2"/>
    </xf>
    <xf numFmtId="0" fontId="2" fillId="0" borderId="0" xfId="0" applyFont="1" applyAlignment="1">
      <alignment horizontal="right" vertical="center" readingOrder="2"/>
    </xf>
    <xf numFmtId="0" fontId="0" fillId="0" borderId="0" xfId="0" applyAlignment="1">
      <alignment horizontal="right"/>
    </xf>
    <xf numFmtId="2" fontId="1" fillId="2" borderId="9" xfId="0" applyNumberFormat="1" applyFont="1" applyFill="1" applyBorder="1" applyAlignment="1">
      <alignment horizontal="center" vertical="center" wrapText="1"/>
    </xf>
    <xf numFmtId="1" fontId="5" fillId="2" borderId="18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 readingOrder="2"/>
    </xf>
    <xf numFmtId="0" fontId="5" fillId="0" borderId="2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 readingOrder="2"/>
    </xf>
    <xf numFmtId="1" fontId="5" fillId="2" borderId="15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readingOrder="2"/>
    </xf>
    <xf numFmtId="2" fontId="6" fillId="2" borderId="4" xfId="0" applyNumberFormat="1" applyFont="1" applyFill="1" applyBorder="1" applyAlignment="1">
      <alignment horizontal="center" vertical="center" wrapText="1" readingOrder="2"/>
    </xf>
    <xf numFmtId="1" fontId="7" fillId="2" borderId="4" xfId="0" applyNumberFormat="1" applyFont="1" applyFill="1" applyBorder="1" applyAlignment="1">
      <alignment horizontal="center" vertical="center" wrapText="1" readingOrder="2"/>
    </xf>
    <xf numFmtId="2" fontId="5" fillId="0" borderId="5" xfId="0" applyNumberFormat="1" applyFont="1" applyBorder="1" applyAlignment="1">
      <alignment horizontal="center" vertical="center" wrapText="1" readingOrder="2"/>
    </xf>
    <xf numFmtId="1" fontId="7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 readingOrder="2"/>
    </xf>
    <xf numFmtId="2" fontId="5" fillId="2" borderId="4" xfId="0" applyNumberFormat="1" applyFont="1" applyFill="1" applyBorder="1" applyAlignment="1">
      <alignment horizontal="center" vertical="center" wrapText="1"/>
    </xf>
    <xf numFmtId="1" fontId="7" fillId="2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" fontId="5" fillId="2" borderId="17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 readingOrder="2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" fontId="1" fillId="2" borderId="16" xfId="0" applyNumberFormat="1" applyFont="1" applyFill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2" fontId="9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11" fillId="0" borderId="0" xfId="0" applyNumberFormat="1" applyFont="1" applyAlignment="1">
      <alignment wrapText="1"/>
    </xf>
    <xf numFmtId="2" fontId="12" fillId="0" borderId="0" xfId="0" applyNumberFormat="1" applyFont="1" applyBorder="1" applyAlignment="1">
      <alignment wrapText="1"/>
    </xf>
    <xf numFmtId="2" fontId="13" fillId="0" borderId="0" xfId="0" applyNumberFormat="1" applyFont="1" applyAlignment="1">
      <alignment wrapText="1"/>
    </xf>
    <xf numFmtId="49" fontId="18" fillId="0" borderId="4" xfId="0" applyNumberFormat="1" applyFont="1" applyBorder="1" applyAlignment="1">
      <alignment horizontal="right" wrapText="1"/>
    </xf>
    <xf numFmtId="49" fontId="18" fillId="2" borderId="4" xfId="0" applyNumberFormat="1" applyFont="1" applyFill="1" applyBorder="1" applyAlignment="1">
      <alignment horizontal="center" vertical="center" wrapText="1" readingOrder="2"/>
    </xf>
    <xf numFmtId="49" fontId="20" fillId="0" borderId="4" xfId="0" applyNumberFormat="1" applyFont="1" applyBorder="1" applyAlignment="1">
      <alignment horizontal="center" wrapText="1"/>
    </xf>
    <xf numFmtId="49" fontId="20" fillId="0" borderId="4" xfId="0" applyNumberFormat="1" applyFont="1" applyBorder="1" applyAlignment="1">
      <alignment horizontal="center" wrapText="1" readingOrder="2"/>
    </xf>
    <xf numFmtId="49" fontId="20" fillId="2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right" vertical="center" wrapText="1"/>
    </xf>
    <xf numFmtId="1" fontId="0" fillId="0" borderId="0" xfId="0" applyNumberFormat="1" applyAlignment="1">
      <alignment wrapText="1"/>
    </xf>
    <xf numFmtId="2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2" fontId="1" fillId="2" borderId="30" xfId="0" applyNumberFormat="1" applyFont="1" applyFill="1" applyBorder="1" applyAlignment="1">
      <alignment horizontal="center" vertical="center" wrapText="1"/>
    </xf>
    <xf numFmtId="2" fontId="24" fillId="2" borderId="4" xfId="0" applyNumberFormat="1" applyFont="1" applyFill="1" applyBorder="1" applyAlignment="1">
      <alignment horizontal="right" vertical="center" wrapText="1" readingOrder="2"/>
    </xf>
    <xf numFmtId="2" fontId="27" fillId="2" borderId="4" xfId="0" applyNumberFormat="1" applyFont="1" applyFill="1" applyBorder="1" applyAlignment="1">
      <alignment horizontal="center" vertical="center" wrapText="1" readingOrder="2"/>
    </xf>
    <xf numFmtId="1" fontId="28" fillId="2" borderId="4" xfId="0" applyNumberFormat="1" applyFont="1" applyFill="1" applyBorder="1" applyAlignment="1">
      <alignment horizontal="center" vertical="center" wrapText="1" readingOrder="2"/>
    </xf>
    <xf numFmtId="2" fontId="24" fillId="0" borderId="4" xfId="0" applyNumberFormat="1" applyFont="1" applyBorder="1" applyAlignment="1">
      <alignment horizontal="center" vertical="center" wrapText="1" readingOrder="2"/>
    </xf>
    <xf numFmtId="1" fontId="28" fillId="2" borderId="4" xfId="0" applyNumberFormat="1" applyFont="1" applyFill="1" applyBorder="1" applyAlignment="1">
      <alignment horizontal="center" vertical="center" wrapText="1"/>
    </xf>
    <xf numFmtId="2" fontId="24" fillId="2" borderId="4" xfId="0" applyNumberFormat="1" applyFont="1" applyFill="1" applyBorder="1" applyAlignment="1">
      <alignment horizontal="center" vertical="center" wrapText="1"/>
    </xf>
    <xf numFmtId="2" fontId="28" fillId="2" borderId="24" xfId="0" applyNumberFormat="1" applyFont="1" applyFill="1" applyBorder="1" applyAlignment="1">
      <alignment horizontal="center" vertical="center" wrapText="1" readingOrder="2"/>
    </xf>
    <xf numFmtId="2" fontId="7" fillId="2" borderId="5" xfId="0" applyNumberFormat="1" applyFont="1" applyFill="1" applyBorder="1" applyAlignment="1">
      <alignment horizontal="right" vertical="center" wrapText="1" readingOrder="2"/>
    </xf>
    <xf numFmtId="2" fontId="7" fillId="2" borderId="25" xfId="0" applyNumberFormat="1" applyFont="1" applyFill="1" applyBorder="1" applyAlignment="1">
      <alignment horizontal="center" vertical="center" wrapText="1" readingOrder="2"/>
    </xf>
    <xf numFmtId="2" fontId="7" fillId="2" borderId="25" xfId="0" applyNumberFormat="1" applyFont="1" applyFill="1" applyBorder="1" applyAlignment="1">
      <alignment horizontal="center" vertical="center" wrapText="1"/>
    </xf>
    <xf numFmtId="2" fontId="28" fillId="2" borderId="26" xfId="0" applyNumberFormat="1" applyFont="1" applyFill="1" applyBorder="1" applyAlignment="1">
      <alignment horizontal="center" vertical="center" wrapText="1" readingOrder="2"/>
    </xf>
    <xf numFmtId="2" fontId="7" fillId="2" borderId="27" xfId="0" applyNumberFormat="1" applyFont="1" applyFill="1" applyBorder="1" applyAlignment="1">
      <alignment horizontal="center" vertical="center" wrapText="1" readingOrder="2"/>
    </xf>
    <xf numFmtId="2" fontId="28" fillId="2" borderId="5" xfId="0" applyNumberFormat="1" applyFont="1" applyFill="1" applyBorder="1" applyAlignment="1">
      <alignment horizontal="right" vertical="center" wrapText="1" readingOrder="2"/>
    </xf>
    <xf numFmtId="2" fontId="28" fillId="2" borderId="26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right" vertical="center" wrapText="1" readingOrder="2"/>
    </xf>
    <xf numFmtId="2" fontId="7" fillId="2" borderId="31" xfId="0" applyNumberFormat="1" applyFont="1" applyFill="1" applyBorder="1" applyAlignment="1">
      <alignment horizontal="center" vertical="center" wrapText="1"/>
    </xf>
    <xf numFmtId="2" fontId="28" fillId="2" borderId="28" xfId="0" applyNumberFormat="1" applyFont="1" applyFill="1" applyBorder="1" applyAlignment="1">
      <alignment horizontal="center" vertical="center" wrapText="1" readingOrder="2"/>
    </xf>
    <xf numFmtId="0" fontId="0" fillId="2" borderId="0" xfId="0" applyFill="1"/>
    <xf numFmtId="2" fontId="30" fillId="0" borderId="3" xfId="0" applyNumberFormat="1" applyFont="1" applyBorder="1" applyAlignment="1">
      <alignment horizontal="center" vertical="center" wrapText="1" readingOrder="2"/>
    </xf>
    <xf numFmtId="1" fontId="1" fillId="2" borderId="33" xfId="0" applyNumberFormat="1" applyFont="1" applyFill="1" applyBorder="1" applyAlignment="1">
      <alignment horizontal="center" vertical="center" wrapText="1"/>
    </xf>
    <xf numFmtId="0" fontId="20" fillId="0" borderId="4" xfId="0" applyNumberFormat="1" applyFont="1" applyBorder="1" applyAlignment="1">
      <alignment horizontal="center" wrapText="1" readingOrder="2"/>
    </xf>
    <xf numFmtId="0" fontId="20" fillId="2" borderId="4" xfId="0" applyNumberFormat="1" applyFont="1" applyFill="1" applyBorder="1" applyAlignment="1">
      <alignment horizontal="center" vertical="center" wrapText="1"/>
    </xf>
    <xf numFmtId="0" fontId="20" fillId="0" borderId="4" xfId="0" applyNumberFormat="1" applyFont="1" applyBorder="1" applyAlignment="1">
      <alignment horizontal="center" wrapText="1"/>
    </xf>
    <xf numFmtId="1" fontId="16" fillId="2" borderId="13" xfId="0" applyNumberFormat="1" applyFont="1" applyFill="1" applyBorder="1" applyAlignment="1">
      <alignment horizontal="center" vertical="center" wrapText="1"/>
    </xf>
    <xf numFmtId="1" fontId="26" fillId="2" borderId="19" xfId="0" applyNumberFormat="1" applyFont="1" applyFill="1" applyBorder="1" applyAlignment="1">
      <alignment horizontal="center" vertical="center" wrapText="1"/>
    </xf>
    <xf numFmtId="1" fontId="24" fillId="2" borderId="15" xfId="0" applyNumberFormat="1" applyFont="1" applyFill="1" applyBorder="1" applyAlignment="1">
      <alignment horizontal="center" vertical="center" wrapText="1"/>
    </xf>
    <xf numFmtId="1" fontId="7" fillId="2" borderId="18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6" xfId="0" applyNumberFormat="1" applyFont="1" applyFill="1" applyBorder="1" applyAlignment="1">
      <alignment horizontal="center" vertical="center" wrapText="1"/>
    </xf>
    <xf numFmtId="2" fontId="31" fillId="3" borderId="32" xfId="0" applyNumberFormat="1" applyFont="1" applyFill="1" applyBorder="1" applyAlignment="1">
      <alignment horizontal="center" vertical="center" wrapText="1"/>
    </xf>
    <xf numFmtId="1" fontId="14" fillId="2" borderId="15" xfId="0" applyNumberFormat="1" applyFont="1" applyFill="1" applyBorder="1" applyAlignment="1">
      <alignment horizontal="center" vertical="center" wrapText="1"/>
    </xf>
    <xf numFmtId="1" fontId="14" fillId="2" borderId="12" xfId="0" applyNumberFormat="1" applyFont="1" applyFill="1" applyBorder="1" applyAlignment="1">
      <alignment horizontal="center" wrapText="1"/>
    </xf>
    <xf numFmtId="0" fontId="15" fillId="0" borderId="13" xfId="0" applyFont="1" applyBorder="1" applyAlignment="1">
      <alignment horizontal="center" vertical="center" wrapText="1"/>
    </xf>
    <xf numFmtId="2" fontId="16" fillId="2" borderId="13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right" wrapText="1"/>
    </xf>
    <xf numFmtId="49" fontId="20" fillId="2" borderId="6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wrapText="1" readingOrder="2"/>
    </xf>
    <xf numFmtId="0" fontId="20" fillId="0" borderId="6" xfId="0" applyNumberFormat="1" applyFont="1" applyBorder="1" applyAlignment="1">
      <alignment horizontal="center" wrapText="1" readingOrder="2"/>
    </xf>
    <xf numFmtId="1" fontId="34" fillId="3" borderId="1" xfId="0" applyNumberFormat="1" applyFont="1" applyFill="1" applyBorder="1" applyAlignment="1">
      <alignment horizontal="center" wrapText="1"/>
    </xf>
    <xf numFmtId="49" fontId="17" fillId="2" borderId="15" xfId="0" applyNumberFormat="1" applyFont="1" applyFill="1" applyBorder="1" applyAlignment="1">
      <alignment horizontal="right" wrapText="1"/>
    </xf>
    <xf numFmtId="2" fontId="11" fillId="0" borderId="0" xfId="0" applyNumberFormat="1" applyFont="1" applyAlignment="1">
      <alignment horizontal="right" wrapText="1"/>
    </xf>
    <xf numFmtId="2" fontId="0" fillId="0" borderId="0" xfId="0" applyNumberFormat="1" applyAlignment="1">
      <alignment horizontal="right" wrapText="1"/>
    </xf>
    <xf numFmtId="49" fontId="17" fillId="2" borderId="16" xfId="0" applyNumberFormat="1" applyFont="1" applyFill="1" applyBorder="1" applyAlignment="1">
      <alignment horizontal="right" wrapText="1"/>
    </xf>
    <xf numFmtId="2" fontId="0" fillId="0" borderId="0" xfId="0" applyNumberFormat="1" applyAlignment="1">
      <alignment horizontal="center" wrapText="1"/>
    </xf>
    <xf numFmtId="1" fontId="9" fillId="2" borderId="13" xfId="0" applyNumberFormat="1" applyFont="1" applyFill="1" applyBorder="1" applyAlignment="1">
      <alignment horizontal="center" vertical="center" wrapText="1"/>
    </xf>
    <xf numFmtId="1" fontId="9" fillId="2" borderId="14" xfId="0" applyNumberFormat="1" applyFont="1" applyFill="1" applyBorder="1" applyAlignment="1">
      <alignment horizontal="center" vertical="center" wrapText="1"/>
    </xf>
    <xf numFmtId="2" fontId="30" fillId="0" borderId="5" xfId="0" applyNumberFormat="1" applyFont="1" applyBorder="1" applyAlignment="1">
      <alignment horizontal="center" vertical="center" wrapText="1" readingOrder="2"/>
    </xf>
    <xf numFmtId="2" fontId="30" fillId="0" borderId="7" xfId="0" applyNumberFormat="1" applyFont="1" applyBorder="1" applyAlignment="1">
      <alignment horizontal="center" vertical="center" wrapText="1" readingOrder="2"/>
    </xf>
    <xf numFmtId="1" fontId="35" fillId="3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2" fontId="37" fillId="3" borderId="32" xfId="0" applyNumberFormat="1" applyFont="1" applyFill="1" applyBorder="1" applyAlignment="1">
      <alignment horizontal="center" vertical="center" wrapText="1"/>
    </xf>
    <xf numFmtId="1" fontId="32" fillId="4" borderId="42" xfId="0" applyNumberFormat="1" applyFont="1" applyFill="1" applyBorder="1" applyAlignment="1">
      <alignment horizontal="center" vertical="center" wrapText="1" readingOrder="2"/>
    </xf>
    <xf numFmtId="2" fontId="5" fillId="2" borderId="4" xfId="0" applyNumberFormat="1" applyFont="1" applyFill="1" applyBorder="1" applyAlignment="1">
      <alignment horizontal="right" vertical="center" wrapText="1" readingOrder="2"/>
    </xf>
    <xf numFmtId="2" fontId="18" fillId="2" borderId="4" xfId="0" applyNumberFormat="1" applyFont="1" applyFill="1" applyBorder="1" applyAlignment="1">
      <alignment horizontal="center" vertical="center" wrapText="1" readingOrder="2"/>
    </xf>
    <xf numFmtId="1" fontId="19" fillId="2" borderId="4" xfId="0" applyNumberFormat="1" applyFont="1" applyFill="1" applyBorder="1" applyAlignment="1">
      <alignment horizontal="center" vertical="center" wrapText="1" readingOrder="2"/>
    </xf>
    <xf numFmtId="2" fontId="20" fillId="0" borderId="4" xfId="0" applyNumberFormat="1" applyFont="1" applyBorder="1" applyAlignment="1">
      <alignment horizontal="center" vertical="center" wrapText="1" readingOrder="2"/>
    </xf>
    <xf numFmtId="1" fontId="19" fillId="2" borderId="4" xfId="0" applyNumberFormat="1" applyFont="1" applyFill="1" applyBorder="1" applyAlignment="1">
      <alignment horizontal="center" vertical="center" wrapText="1"/>
    </xf>
    <xf numFmtId="2" fontId="20" fillId="2" borderId="4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right" vertical="center" wrapText="1" readingOrder="2"/>
    </xf>
    <xf numFmtId="1" fontId="33" fillId="2" borderId="12" xfId="0" applyNumberFormat="1" applyFont="1" applyFill="1" applyBorder="1" applyAlignment="1">
      <alignment horizontal="center" vertical="center" wrapText="1"/>
    </xf>
    <xf numFmtId="1" fontId="14" fillId="2" borderId="16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right" vertical="center" wrapText="1" readingOrder="2"/>
    </xf>
    <xf numFmtId="2" fontId="20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36" fillId="0" borderId="4" xfId="0" applyFont="1" applyBorder="1" applyAlignment="1" applyProtection="1">
      <alignment horizontal="center" vertical="center"/>
      <protection locked="0" hidden="1"/>
    </xf>
    <xf numFmtId="0" fontId="36" fillId="0" borderId="6" xfId="0" applyFont="1" applyBorder="1" applyAlignment="1" applyProtection="1">
      <alignment horizontal="center" vertical="center"/>
      <protection locked="0" hidden="1"/>
    </xf>
    <xf numFmtId="1" fontId="1" fillId="2" borderId="12" xfId="0" applyNumberFormat="1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1" fontId="5" fillId="2" borderId="16" xfId="0" applyNumberFormat="1" applyFont="1" applyFill="1" applyBorder="1" applyAlignment="1">
      <alignment horizontal="center" vertical="center" wrapText="1"/>
    </xf>
    <xf numFmtId="2" fontId="24" fillId="2" borderId="6" xfId="0" applyNumberFormat="1" applyFont="1" applyFill="1" applyBorder="1" applyAlignment="1">
      <alignment horizontal="right" vertical="center" wrapText="1" readingOrder="2"/>
    </xf>
    <xf numFmtId="2" fontId="5" fillId="2" borderId="6" xfId="0" applyNumberFormat="1" applyFont="1" applyFill="1" applyBorder="1" applyAlignment="1">
      <alignment horizontal="center" vertical="center" wrapText="1"/>
    </xf>
    <xf numFmtId="2" fontId="24" fillId="0" borderId="6" xfId="0" applyNumberFormat="1" applyFont="1" applyBorder="1" applyAlignment="1">
      <alignment horizontal="center" vertical="center" wrapText="1"/>
    </xf>
    <xf numFmtId="1" fontId="9" fillId="2" borderId="21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right" vertical="center" wrapText="1" readingOrder="2"/>
    </xf>
    <xf numFmtId="2" fontId="7" fillId="2" borderId="22" xfId="0" applyNumberFormat="1" applyFont="1" applyFill="1" applyBorder="1" applyAlignment="1">
      <alignment horizontal="center" vertical="center" wrapText="1" readingOrder="2"/>
    </xf>
    <xf numFmtId="2" fontId="7" fillId="2" borderId="40" xfId="0" applyNumberFormat="1" applyFont="1" applyFill="1" applyBorder="1" applyAlignment="1">
      <alignment horizontal="center" vertical="center" wrapText="1" readingOrder="2"/>
    </xf>
    <xf numFmtId="1" fontId="1" fillId="2" borderId="4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6" fillId="3" borderId="4" xfId="0" applyFont="1" applyFill="1" applyBorder="1" applyAlignment="1" applyProtection="1">
      <alignment vertical="center"/>
    </xf>
    <xf numFmtId="0" fontId="16" fillId="3" borderId="4" xfId="0" applyFont="1" applyFill="1" applyBorder="1" applyAlignment="1" applyProtection="1">
      <alignment vertical="center"/>
      <protection locked="0" hidden="1"/>
    </xf>
    <xf numFmtId="0" fontId="16" fillId="3" borderId="11" xfId="0" applyFont="1" applyFill="1" applyBorder="1" applyAlignment="1" applyProtection="1">
      <alignment vertical="center"/>
      <protection locked="0" hidden="1"/>
    </xf>
    <xf numFmtId="0" fontId="16" fillId="3" borderId="17" xfId="0" applyFont="1" applyFill="1" applyBorder="1" applyAlignment="1" applyProtection="1">
      <alignment vertical="center"/>
    </xf>
    <xf numFmtId="0" fontId="16" fillId="3" borderId="10" xfId="0" applyFont="1" applyFill="1" applyBorder="1" applyAlignment="1" applyProtection="1">
      <alignment vertical="center"/>
      <protection locked="0" hidden="1"/>
    </xf>
    <xf numFmtId="1" fontId="0" fillId="0" borderId="0" xfId="0" applyNumberFormat="1"/>
    <xf numFmtId="1" fontId="24" fillId="0" borderId="4" xfId="0" applyNumberFormat="1" applyFont="1" applyBorder="1" applyAlignment="1">
      <alignment horizontal="center" vertical="center" wrapText="1" readingOrder="2"/>
    </xf>
    <xf numFmtId="1" fontId="1" fillId="2" borderId="41" xfId="0" applyNumberFormat="1" applyFont="1" applyFill="1" applyBorder="1" applyAlignment="1">
      <alignment horizontal="center" vertical="center" wrapText="1"/>
    </xf>
    <xf numFmtId="2" fontId="23" fillId="2" borderId="12" xfId="0" applyNumberFormat="1" applyFont="1" applyFill="1" applyBorder="1" applyAlignment="1">
      <alignment horizontal="center" vertical="center" wrapText="1"/>
    </xf>
    <xf numFmtId="2" fontId="23" fillId="2" borderId="13" xfId="0" applyNumberFormat="1" applyFont="1" applyFill="1" applyBorder="1" applyAlignment="1">
      <alignment horizontal="center" vertical="center" wrapText="1"/>
    </xf>
    <xf numFmtId="2" fontId="23" fillId="2" borderId="14" xfId="0" applyNumberFormat="1" applyFont="1" applyFill="1" applyBorder="1" applyAlignment="1">
      <alignment horizontal="center" vertical="center" wrapText="1"/>
    </xf>
    <xf numFmtId="2" fontId="19" fillId="2" borderId="0" xfId="0" applyNumberFormat="1" applyFont="1" applyFill="1" applyBorder="1" applyAlignment="1">
      <alignment horizontal="right" vertical="center" wrapText="1" readingOrder="2"/>
    </xf>
    <xf numFmtId="2" fontId="16" fillId="3" borderId="36" xfId="0" applyNumberFormat="1" applyFont="1" applyFill="1" applyBorder="1" applyAlignment="1">
      <alignment horizontal="center" vertical="center" wrapText="1" readingOrder="2"/>
    </xf>
    <xf numFmtId="2" fontId="16" fillId="3" borderId="20" xfId="0" applyNumberFormat="1" applyFont="1" applyFill="1" applyBorder="1" applyAlignment="1">
      <alignment horizontal="center" vertical="center" wrapText="1" readingOrder="2"/>
    </xf>
    <xf numFmtId="2" fontId="16" fillId="3" borderId="32" xfId="0" applyNumberFormat="1" applyFont="1" applyFill="1" applyBorder="1" applyAlignment="1">
      <alignment horizontal="center" vertical="center" wrapText="1" readingOrder="2"/>
    </xf>
    <xf numFmtId="0" fontId="16" fillId="3" borderId="43" xfId="0" applyFont="1" applyFill="1" applyBorder="1" applyAlignment="1" applyProtection="1">
      <alignment horizontal="center" vertical="center"/>
    </xf>
    <xf numFmtId="0" fontId="16" fillId="3" borderId="39" xfId="0" applyFont="1" applyFill="1" applyBorder="1" applyAlignment="1" applyProtection="1">
      <alignment horizontal="center" vertical="center"/>
    </xf>
    <xf numFmtId="2" fontId="16" fillId="2" borderId="12" xfId="0" applyNumberFormat="1" applyFont="1" applyFill="1" applyBorder="1" applyAlignment="1">
      <alignment horizontal="center" vertical="center" wrapText="1"/>
    </xf>
    <xf numFmtId="2" fontId="16" fillId="2" borderId="13" xfId="0" applyNumberFormat="1" applyFont="1" applyFill="1" applyBorder="1" applyAlignment="1">
      <alignment horizontal="center" vertical="center" wrapText="1"/>
    </xf>
    <xf numFmtId="2" fontId="16" fillId="2" borderId="14" xfId="0" applyNumberFormat="1" applyFont="1" applyFill="1" applyBorder="1" applyAlignment="1">
      <alignment horizontal="center" vertical="center" wrapText="1"/>
    </xf>
    <xf numFmtId="2" fontId="25" fillId="3" borderId="36" xfId="0" applyNumberFormat="1" applyFont="1" applyFill="1" applyBorder="1" applyAlignment="1">
      <alignment horizontal="center" vertical="center" wrapText="1" readingOrder="2"/>
    </xf>
    <xf numFmtId="2" fontId="25" fillId="3" borderId="20" xfId="0" applyNumberFormat="1" applyFont="1" applyFill="1" applyBorder="1" applyAlignment="1">
      <alignment horizontal="center" vertical="center" wrapText="1" readingOrder="2"/>
    </xf>
    <xf numFmtId="2" fontId="25" fillId="3" borderId="21" xfId="0" applyNumberFormat="1" applyFont="1" applyFill="1" applyBorder="1" applyAlignment="1">
      <alignment horizontal="center" vertical="center" wrapText="1" readingOrder="2"/>
    </xf>
    <xf numFmtId="0" fontId="16" fillId="3" borderId="4" xfId="0" applyFont="1" applyFill="1" applyBorder="1" applyAlignment="1" applyProtection="1">
      <alignment horizontal="center" vertical="center"/>
    </xf>
    <xf numFmtId="0" fontId="16" fillId="3" borderId="29" xfId="0" applyFont="1" applyFill="1" applyBorder="1" applyAlignment="1" applyProtection="1">
      <alignment horizontal="center" vertical="center"/>
    </xf>
    <xf numFmtId="2" fontId="16" fillId="2" borderId="41" xfId="0" applyNumberFormat="1" applyFont="1" applyFill="1" applyBorder="1" applyAlignment="1">
      <alignment horizontal="center" vertical="center" wrapText="1"/>
    </xf>
    <xf numFmtId="2" fontId="16" fillId="2" borderId="33" xfId="0" applyNumberFormat="1" applyFont="1" applyFill="1" applyBorder="1" applyAlignment="1">
      <alignment horizontal="center" vertical="center" wrapText="1"/>
    </xf>
    <xf numFmtId="2" fontId="16" fillId="2" borderId="23" xfId="0" applyNumberFormat="1" applyFont="1" applyFill="1" applyBorder="1" applyAlignment="1">
      <alignment horizontal="center" vertical="center" wrapText="1"/>
    </xf>
    <xf numFmtId="2" fontId="25" fillId="3" borderId="38" xfId="0" applyNumberFormat="1" applyFont="1" applyFill="1" applyBorder="1" applyAlignment="1">
      <alignment horizontal="center" vertical="center" wrapText="1" readingOrder="2"/>
    </xf>
    <xf numFmtId="2" fontId="25" fillId="3" borderId="29" xfId="0" applyNumberFormat="1" applyFont="1" applyFill="1" applyBorder="1" applyAlignment="1">
      <alignment horizontal="center" vertical="center" wrapText="1" readingOrder="2"/>
    </xf>
    <xf numFmtId="2" fontId="25" fillId="3" borderId="39" xfId="0" applyNumberFormat="1" applyFont="1" applyFill="1" applyBorder="1" applyAlignment="1">
      <alignment horizontal="center" vertical="center" wrapText="1" readingOrder="2"/>
    </xf>
    <xf numFmtId="2" fontId="25" fillId="3" borderId="32" xfId="0" applyNumberFormat="1" applyFont="1" applyFill="1" applyBorder="1" applyAlignment="1">
      <alignment horizontal="center" vertical="center" wrapText="1" readingOrder="2"/>
    </xf>
    <xf numFmtId="2" fontId="10" fillId="2" borderId="12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2" fontId="21" fillId="2" borderId="0" xfId="0" applyNumberFormat="1" applyFont="1" applyFill="1" applyBorder="1" applyAlignment="1">
      <alignment horizontal="right" vertical="center" wrapText="1" readingOrder="2"/>
    </xf>
    <xf numFmtId="49" fontId="10" fillId="3" borderId="34" xfId="0" applyNumberFormat="1" applyFont="1" applyFill="1" applyBorder="1" applyAlignment="1">
      <alignment horizontal="center" wrapText="1" readingOrder="2"/>
    </xf>
    <xf numFmtId="49" fontId="10" fillId="3" borderId="37" xfId="0" applyNumberFormat="1" applyFont="1" applyFill="1" applyBorder="1" applyAlignment="1">
      <alignment horizontal="center" wrapText="1" readingOrder="2"/>
    </xf>
    <xf numFmtId="49" fontId="10" fillId="3" borderId="35" xfId="0" applyNumberFormat="1" applyFont="1" applyFill="1" applyBorder="1" applyAlignment="1">
      <alignment horizontal="center" wrapText="1" readingOrder="2"/>
    </xf>
    <xf numFmtId="2" fontId="1" fillId="2" borderId="19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 vertical="center" wrapText="1"/>
    </xf>
    <xf numFmtId="2" fontId="34" fillId="3" borderId="34" xfId="0" applyNumberFormat="1" applyFont="1" applyFill="1" applyBorder="1" applyAlignment="1">
      <alignment horizontal="center" vertical="center" wrapText="1" readingOrder="2"/>
    </xf>
    <xf numFmtId="2" fontId="34" fillId="3" borderId="37" xfId="0" applyNumberFormat="1" applyFont="1" applyFill="1" applyBorder="1" applyAlignment="1">
      <alignment horizontal="center" vertical="center" wrapText="1" readingOrder="2"/>
    </xf>
    <xf numFmtId="2" fontId="34" fillId="3" borderId="35" xfId="0" applyNumberFormat="1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666750</xdr:colOff>
      <xdr:row>1</xdr:row>
      <xdr:rowOff>19050</xdr:rowOff>
    </xdr:from>
    <xdr:to>
      <xdr:col>8</xdr:col>
      <xdr:colOff>1133474</xdr:colOff>
      <xdr:row>2</xdr:row>
      <xdr:rowOff>200025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9790176" y="219075"/>
          <a:ext cx="466724" cy="466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989611</xdr:colOff>
      <xdr:row>1</xdr:row>
      <xdr:rowOff>0</xdr:rowOff>
    </xdr:from>
    <xdr:to>
      <xdr:col>8</xdr:col>
      <xdr:colOff>1313460</xdr:colOff>
      <xdr:row>3</xdr:row>
      <xdr:rowOff>12370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C5B97EFE-03D4-4B1B-9088-C18337B759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23105663" y="197922"/>
          <a:ext cx="323849" cy="519545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666750</xdr:colOff>
      <xdr:row>1</xdr:row>
      <xdr:rowOff>19050</xdr:rowOff>
    </xdr:from>
    <xdr:to>
      <xdr:col>8</xdr:col>
      <xdr:colOff>1133474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2228576" y="219075"/>
          <a:ext cx="466724" cy="466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404813</xdr:colOff>
      <xdr:row>0</xdr:row>
      <xdr:rowOff>185737</xdr:rowOff>
    </xdr:from>
    <xdr:to>
      <xdr:col>8</xdr:col>
      <xdr:colOff>871537</xdr:colOff>
      <xdr:row>2</xdr:row>
      <xdr:rowOff>254793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3252275" y="185737"/>
          <a:ext cx="466724" cy="5214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938493</xdr:colOff>
      <xdr:row>1</xdr:row>
      <xdr:rowOff>42022</xdr:rowOff>
    </xdr:from>
    <xdr:to>
      <xdr:col>8</xdr:col>
      <xdr:colOff>1278029</xdr:colOff>
      <xdr:row>2</xdr:row>
      <xdr:rowOff>168088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CC06E1F8-7E33-4217-A190-80D6EB2E6CC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2378478" y="238125"/>
          <a:ext cx="339536" cy="40621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616521</xdr:colOff>
      <xdr:row>1</xdr:row>
      <xdr:rowOff>1775</xdr:rowOff>
    </xdr:from>
    <xdr:to>
      <xdr:col>8</xdr:col>
      <xdr:colOff>956057</xdr:colOff>
      <xdr:row>2</xdr:row>
      <xdr:rowOff>108791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CC06E1F8-7E33-4217-A190-80D6EB2E6CC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5578062" y="203007"/>
          <a:ext cx="339536" cy="41557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657359</xdr:colOff>
      <xdr:row>1</xdr:row>
      <xdr:rowOff>26831</xdr:rowOff>
    </xdr:from>
    <xdr:to>
      <xdr:col>8</xdr:col>
      <xdr:colOff>1100605</xdr:colOff>
      <xdr:row>2</xdr:row>
      <xdr:rowOff>174402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E34BEB6-861D-4355-A597-644C5D642D1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5607917" y="228063"/>
          <a:ext cx="443246" cy="3622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605;&#1593;&#1575;&#1608;&#1606;%20&#1570;&#1605;&#1608;&#1586;&#1588;&#1740;,%20&#1601;&#1585;&#1607;&#1606;&#1711;&#1740;%20&#1608;%20&#1662;&#1688;&#1608;&#1607;&#1588;&#174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معاون آموزشی, فرهنگی و پژوهشی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3"/>
  <sheetViews>
    <sheetView rightToLeft="1" topLeftCell="A16" zoomScale="80" zoomScaleNormal="80" workbookViewId="0">
      <selection activeCell="C3" sqref="C3"/>
    </sheetView>
  </sheetViews>
  <sheetFormatPr defaultRowHeight="14.25"/>
  <cols>
    <col min="2" max="2" width="11" bestFit="1" customWidth="1"/>
    <col min="3" max="3" width="62.625" customWidth="1"/>
    <col min="4" max="4" width="8.125" customWidth="1"/>
    <col min="5" max="5" width="9.25" customWidth="1"/>
    <col min="6" max="6" width="14.625" customWidth="1"/>
    <col min="7" max="7" width="6.375" customWidth="1"/>
    <col min="8" max="8" width="13.75" customWidth="1"/>
    <col min="9" max="9" width="17.375" customWidth="1"/>
  </cols>
  <sheetData>
    <row r="1" spans="2:9" ht="15" thickBot="1"/>
    <row r="2" spans="2:9" ht="22.5">
      <c r="B2" s="134" t="s">
        <v>164</v>
      </c>
      <c r="C2" s="135"/>
      <c r="D2" s="135"/>
      <c r="E2" s="135"/>
      <c r="F2" s="135"/>
      <c r="G2" s="135"/>
      <c r="H2" s="135"/>
      <c r="I2" s="136"/>
    </row>
    <row r="3" spans="2:9" ht="20.25" thickBot="1">
      <c r="B3" s="129" t="s">
        <v>204</v>
      </c>
      <c r="C3" s="130"/>
      <c r="D3" s="141" t="s">
        <v>202</v>
      </c>
      <c r="E3" s="142"/>
      <c r="F3" s="130"/>
      <c r="G3" s="141" t="s">
        <v>203</v>
      </c>
      <c r="H3" s="142"/>
      <c r="I3" s="128"/>
    </row>
    <row r="4" spans="2:9" ht="33" customHeight="1">
      <c r="B4" s="105" t="s">
        <v>0</v>
      </c>
      <c r="C4" s="78" t="s">
        <v>1</v>
      </c>
      <c r="D4" s="114" t="s">
        <v>2</v>
      </c>
      <c r="E4" s="68" t="s">
        <v>3</v>
      </c>
      <c r="F4" s="68" t="s">
        <v>4</v>
      </c>
      <c r="G4" s="89" t="s">
        <v>41</v>
      </c>
      <c r="H4" s="89" t="s">
        <v>198</v>
      </c>
      <c r="I4" s="90" t="s">
        <v>192</v>
      </c>
    </row>
    <row r="5" spans="2:9" ht="31.5">
      <c r="B5" s="75">
        <v>1</v>
      </c>
      <c r="C5" s="98" t="s">
        <v>165</v>
      </c>
      <c r="D5" s="99" t="s">
        <v>6</v>
      </c>
      <c r="E5" s="100" t="s">
        <v>107</v>
      </c>
      <c r="F5" s="101" t="s">
        <v>166</v>
      </c>
      <c r="G5" s="94">
        <v>2</v>
      </c>
      <c r="H5" s="111"/>
      <c r="I5" s="91">
        <f>IF(LEN(H5)&gt;0,VLOOKUP(H5,Information!B:C,2,0)*G5,0)</f>
        <v>0</v>
      </c>
    </row>
    <row r="6" spans="2:9" ht="22.5">
      <c r="B6" s="75">
        <v>2</v>
      </c>
      <c r="C6" s="98" t="s">
        <v>167</v>
      </c>
      <c r="D6" s="99" t="s">
        <v>8</v>
      </c>
      <c r="E6" s="100" t="s">
        <v>7</v>
      </c>
      <c r="F6" s="101" t="s">
        <v>168</v>
      </c>
      <c r="G6" s="94">
        <v>2</v>
      </c>
      <c r="H6" s="111"/>
      <c r="I6" s="91">
        <f>IF(LEN(H6)&gt;0,VLOOKUP(H6,Information!B:C,2,0)*G6,0)</f>
        <v>0</v>
      </c>
    </row>
    <row r="7" spans="2:9" ht="22.5">
      <c r="B7" s="75">
        <v>3</v>
      </c>
      <c r="C7" s="98" t="s">
        <v>169</v>
      </c>
      <c r="D7" s="99" t="s">
        <v>6</v>
      </c>
      <c r="E7" s="100" t="s">
        <v>7</v>
      </c>
      <c r="F7" s="101" t="s">
        <v>45</v>
      </c>
      <c r="G7" s="94">
        <v>3</v>
      </c>
      <c r="H7" s="111"/>
      <c r="I7" s="91">
        <f>IF(LEN(H7)&gt;0,VLOOKUP(H7,Information!B:C,2,0)*G7,0)</f>
        <v>0</v>
      </c>
    </row>
    <row r="8" spans="2:9" ht="22.5">
      <c r="B8" s="75">
        <v>4</v>
      </c>
      <c r="C8" s="98" t="s">
        <v>170</v>
      </c>
      <c r="D8" s="99" t="s">
        <v>50</v>
      </c>
      <c r="E8" s="102" t="s">
        <v>7</v>
      </c>
      <c r="F8" s="101" t="s">
        <v>45</v>
      </c>
      <c r="G8" s="94">
        <v>3</v>
      </c>
      <c r="H8" s="111"/>
      <c r="I8" s="91">
        <f>IF(LEN(H8)&gt;0,VLOOKUP(H8,Information!B:C,2,0)*G8,0)</f>
        <v>0</v>
      </c>
    </row>
    <row r="9" spans="2:9" ht="22.5">
      <c r="B9" s="75">
        <v>5</v>
      </c>
      <c r="C9" s="98" t="s">
        <v>171</v>
      </c>
      <c r="D9" s="99" t="s">
        <v>50</v>
      </c>
      <c r="E9" s="102" t="s">
        <v>7</v>
      </c>
      <c r="F9" s="101" t="s">
        <v>113</v>
      </c>
      <c r="G9" s="94">
        <v>1</v>
      </c>
      <c r="H9" s="111"/>
      <c r="I9" s="91">
        <f>IF(LEN(H9)&gt;0,VLOOKUP(H9,Information!B:C,2,0)*G9,0)</f>
        <v>0</v>
      </c>
    </row>
    <row r="10" spans="2:9" ht="22.5">
      <c r="B10" s="75">
        <v>6</v>
      </c>
      <c r="C10" s="98" t="s">
        <v>172</v>
      </c>
      <c r="D10" s="99" t="s">
        <v>6</v>
      </c>
      <c r="E10" s="102" t="s">
        <v>107</v>
      </c>
      <c r="F10" s="101" t="s">
        <v>115</v>
      </c>
      <c r="G10" s="94">
        <v>2</v>
      </c>
      <c r="H10" s="111"/>
      <c r="I10" s="91">
        <f>IF(LEN(H10)&gt;0,VLOOKUP(H10,Information!B:C,2,0)*G10,0)</f>
        <v>0</v>
      </c>
    </row>
    <row r="11" spans="2:9" ht="22.5">
      <c r="B11" s="75">
        <v>7</v>
      </c>
      <c r="C11" s="98" t="s">
        <v>173</v>
      </c>
      <c r="D11" s="99" t="s">
        <v>50</v>
      </c>
      <c r="E11" s="102" t="s">
        <v>7</v>
      </c>
      <c r="F11" s="101" t="s">
        <v>117</v>
      </c>
      <c r="G11" s="94">
        <v>1</v>
      </c>
      <c r="H11" s="111"/>
      <c r="I11" s="91">
        <f>IF(LEN(H11)&gt;0,VLOOKUP(H11,Information!B:C,2,0)*G11,0)</f>
        <v>0</v>
      </c>
    </row>
    <row r="12" spans="2:9" ht="22.5">
      <c r="B12" s="75">
        <v>8</v>
      </c>
      <c r="C12" s="98" t="s">
        <v>174</v>
      </c>
      <c r="D12" s="103" t="s">
        <v>50</v>
      </c>
      <c r="E12" s="102" t="s">
        <v>175</v>
      </c>
      <c r="F12" s="101" t="s">
        <v>176</v>
      </c>
      <c r="G12" s="94">
        <v>3</v>
      </c>
      <c r="H12" s="111"/>
      <c r="I12" s="91">
        <f>IF(LEN(H12)&gt;0,VLOOKUP(H12,Information!B:C,2,0)*G12,0)</f>
        <v>0</v>
      </c>
    </row>
    <row r="13" spans="2:9" ht="22.5">
      <c r="B13" s="75">
        <v>9</v>
      </c>
      <c r="C13" s="98" t="s">
        <v>177</v>
      </c>
      <c r="D13" s="103" t="s">
        <v>8</v>
      </c>
      <c r="E13" s="102" t="s">
        <v>7</v>
      </c>
      <c r="F13" s="101" t="s">
        <v>178</v>
      </c>
      <c r="G13" s="94">
        <v>2</v>
      </c>
      <c r="H13" s="111"/>
      <c r="I13" s="91">
        <f>IF(LEN(H13)&gt;0,VLOOKUP(H13,Information!B:C,2,0)*G13,0)</f>
        <v>0</v>
      </c>
    </row>
    <row r="14" spans="2:9" ht="22.5">
      <c r="B14" s="75">
        <v>10</v>
      </c>
      <c r="C14" s="98" t="s">
        <v>179</v>
      </c>
      <c r="D14" s="103" t="s">
        <v>6</v>
      </c>
      <c r="E14" s="102" t="s">
        <v>119</v>
      </c>
      <c r="F14" s="101" t="s">
        <v>180</v>
      </c>
      <c r="G14" s="94">
        <v>2</v>
      </c>
      <c r="H14" s="111"/>
      <c r="I14" s="91">
        <f>IF(LEN(H14)&gt;0,VLOOKUP(H14,Information!B:C,2,0)*G14,0)</f>
        <v>0</v>
      </c>
    </row>
    <row r="15" spans="2:9" ht="22.5">
      <c r="B15" s="75">
        <v>11</v>
      </c>
      <c r="C15" s="98" t="s">
        <v>181</v>
      </c>
      <c r="D15" s="103" t="s">
        <v>50</v>
      </c>
      <c r="E15" s="102" t="s">
        <v>119</v>
      </c>
      <c r="F15" s="102" t="s">
        <v>182</v>
      </c>
      <c r="G15" s="94">
        <v>2</v>
      </c>
      <c r="H15" s="111"/>
      <c r="I15" s="91">
        <f>IF(LEN(H15)&gt;0,VLOOKUP(H15,Information!B:C,2,0)*G15,0)</f>
        <v>0</v>
      </c>
    </row>
    <row r="16" spans="2:9" ht="31.5">
      <c r="B16" s="75">
        <v>12</v>
      </c>
      <c r="C16" s="98" t="s">
        <v>183</v>
      </c>
      <c r="D16" s="103" t="s">
        <v>50</v>
      </c>
      <c r="E16" s="102" t="s">
        <v>7</v>
      </c>
      <c r="F16" s="102" t="s">
        <v>117</v>
      </c>
      <c r="G16" s="94">
        <v>3</v>
      </c>
      <c r="H16" s="111"/>
      <c r="I16" s="91">
        <f>IF(LEN(H16)&gt;0,VLOOKUP(H16,Information!B:C,2,0)*G16,0)</f>
        <v>0</v>
      </c>
    </row>
    <row r="17" spans="2:12" ht="22.5">
      <c r="B17" s="75">
        <v>13</v>
      </c>
      <c r="C17" s="104" t="s">
        <v>184</v>
      </c>
      <c r="D17" s="103" t="s">
        <v>50</v>
      </c>
      <c r="E17" s="102" t="s">
        <v>7</v>
      </c>
      <c r="F17" s="102" t="s">
        <v>125</v>
      </c>
      <c r="G17" s="94">
        <v>2</v>
      </c>
      <c r="H17" s="111"/>
      <c r="I17" s="91">
        <f>IF(LEN(H17)&gt;0,VLOOKUP(H17,Information!B:C,2,0)*G17,0)</f>
        <v>0</v>
      </c>
    </row>
    <row r="18" spans="2:12" ht="22.5">
      <c r="B18" s="75">
        <v>14</v>
      </c>
      <c r="C18" s="104" t="s">
        <v>185</v>
      </c>
      <c r="D18" s="103" t="s">
        <v>50</v>
      </c>
      <c r="E18" s="102" t="s">
        <v>7</v>
      </c>
      <c r="F18" s="102" t="s">
        <v>123</v>
      </c>
      <c r="G18" s="94">
        <v>3</v>
      </c>
      <c r="H18" s="111"/>
      <c r="I18" s="91">
        <f>IF(LEN(H18)&gt;0,VLOOKUP(H18,Information!B:C,2,0)*G18,0)</f>
        <v>0</v>
      </c>
    </row>
    <row r="19" spans="2:12" ht="22.5">
      <c r="B19" s="75">
        <v>15</v>
      </c>
      <c r="C19" s="104" t="s">
        <v>186</v>
      </c>
      <c r="D19" s="103" t="s">
        <v>50</v>
      </c>
      <c r="E19" s="102" t="s">
        <v>119</v>
      </c>
      <c r="F19" s="101" t="s">
        <v>187</v>
      </c>
      <c r="G19" s="94">
        <v>3</v>
      </c>
      <c r="H19" s="111"/>
      <c r="I19" s="91">
        <f>IF(LEN(H19)&gt;0,VLOOKUP(H19,Information!B:C,2,0)*G19,0)</f>
        <v>0</v>
      </c>
    </row>
    <row r="20" spans="2:12" ht="22.5">
      <c r="B20" s="75">
        <v>16</v>
      </c>
      <c r="C20" s="104" t="s">
        <v>188</v>
      </c>
      <c r="D20" s="103" t="s">
        <v>50</v>
      </c>
      <c r="E20" s="102" t="s">
        <v>7</v>
      </c>
      <c r="F20" s="102" t="s">
        <v>138</v>
      </c>
      <c r="G20" s="94">
        <v>3</v>
      </c>
      <c r="H20" s="111"/>
      <c r="I20" s="91">
        <f>IF(LEN(H20)&gt;0,VLOOKUP(H20,Information!B:C,2,0)*G20,0)</f>
        <v>0</v>
      </c>
    </row>
    <row r="21" spans="2:12" ht="23.25" thickBot="1">
      <c r="B21" s="106">
        <v>17</v>
      </c>
      <c r="C21" s="107" t="s">
        <v>189</v>
      </c>
      <c r="D21" s="108" t="s">
        <v>50</v>
      </c>
      <c r="E21" s="109" t="s">
        <v>7</v>
      </c>
      <c r="F21" s="109" t="s">
        <v>190</v>
      </c>
      <c r="G21" s="110">
        <v>2</v>
      </c>
      <c r="H21" s="112"/>
      <c r="I21" s="92">
        <f>IF(LEN(H21)&gt;0,VLOOKUP(H21,Information!B:C,2,0)*G21,0)</f>
        <v>0</v>
      </c>
    </row>
    <row r="22" spans="2:12" ht="20.25" customHeight="1" thickBot="1">
      <c r="B22" s="138" t="s">
        <v>10</v>
      </c>
      <c r="C22" s="139"/>
      <c r="D22" s="139"/>
      <c r="E22" s="139"/>
      <c r="F22" s="139"/>
      <c r="G22" s="139"/>
      <c r="H22" s="140"/>
      <c r="I22" s="97">
        <f>SUM(I5:I21)*100/195</f>
        <v>0</v>
      </c>
      <c r="L22">
        <f>39*5</f>
        <v>195</v>
      </c>
    </row>
    <row r="23" spans="2:12" ht="15.75" customHeight="1">
      <c r="B23" s="137" t="s">
        <v>191</v>
      </c>
      <c r="C23" s="137"/>
      <c r="D23" s="137"/>
      <c r="E23" s="137"/>
      <c r="F23" s="137"/>
      <c r="G23" s="137"/>
      <c r="H23" s="137"/>
      <c r="I23" s="137"/>
      <c r="J23" s="137"/>
    </row>
  </sheetData>
  <sheetProtection algorithmName="SHA-512" hashValue="bvZ/QO23u6ndXYje9vDqyQklvEspK9GGsXpcyQBsB2QvAMGWSUWYli3N6Mb092HFZ7YPzkqqMUWdfU/DKYtf8w==" saltValue="E2CX0xOi7Bhbh+f1oLyL/g==" spinCount="100000" sheet="1" objects="1" scenarios="1"/>
  <mergeCells count="5">
    <mergeCell ref="B2:I2"/>
    <mergeCell ref="B23:J23"/>
    <mergeCell ref="B22:H22"/>
    <mergeCell ref="D3:E3"/>
    <mergeCell ref="G3:H3"/>
  </mergeCells>
  <dataValidations count="1">
    <dataValidation type="list" allowBlank="1" showInputMessage="1" showErrorMessage="1" errorTitle="دقت کنید" error="از لیست انتخاب شود" sqref="H5:H21">
      <formula1>"نیاز به بهبود, متوسط, خوب, بسیار خوب, عالی"</formula1>
    </dataValidation>
  </dataValidations>
  <pageMargins left="0.70866141732283472" right="0.70866141732283472" top="0.74803149606299213" bottom="0.74803149606299213" header="0.31496062992125984" footer="0.31496062992125984"/>
  <pageSetup scale="77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1"/>
  <sheetViews>
    <sheetView rightToLeft="1" zoomScale="77" zoomScaleNormal="77" workbookViewId="0">
      <selection activeCell="H5" sqref="H5"/>
    </sheetView>
  </sheetViews>
  <sheetFormatPr defaultRowHeight="14.25"/>
  <cols>
    <col min="2" max="2" width="10.25" bestFit="1" customWidth="1"/>
    <col min="3" max="3" width="66.875" customWidth="1"/>
    <col min="4" max="4" width="8.625" customWidth="1"/>
    <col min="5" max="5" width="12.125" customWidth="1"/>
    <col min="6" max="6" width="13.625" customWidth="1"/>
    <col min="7" max="7" width="9.375" customWidth="1"/>
    <col min="9" max="9" width="20.375" customWidth="1"/>
  </cols>
  <sheetData>
    <row r="1" spans="2:9" ht="15" thickBot="1"/>
    <row r="2" spans="2:9" ht="19.5">
      <c r="B2" s="143" t="s">
        <v>139</v>
      </c>
      <c r="C2" s="144"/>
      <c r="D2" s="144"/>
      <c r="E2" s="144"/>
      <c r="F2" s="144"/>
      <c r="G2" s="144"/>
      <c r="H2" s="144"/>
      <c r="I2" s="145"/>
    </row>
    <row r="3" spans="2:9" ht="20.25" thickBot="1">
      <c r="B3" s="126" t="s">
        <v>204</v>
      </c>
      <c r="C3" s="127"/>
      <c r="D3" s="149" t="s">
        <v>202</v>
      </c>
      <c r="E3" s="149"/>
      <c r="F3" s="127"/>
      <c r="G3" s="150" t="s">
        <v>203</v>
      </c>
      <c r="H3" s="142"/>
      <c r="I3" s="128"/>
    </row>
    <row r="4" spans="2:9" s="31" customFormat="1" ht="18" thickBot="1">
      <c r="B4" s="124" t="s">
        <v>0</v>
      </c>
      <c r="C4" s="125" t="s">
        <v>1</v>
      </c>
      <c r="D4" s="125" t="s">
        <v>2</v>
      </c>
      <c r="E4" s="124" t="s">
        <v>3</v>
      </c>
      <c r="F4" s="124" t="s">
        <v>4</v>
      </c>
      <c r="G4" s="120" t="s">
        <v>41</v>
      </c>
      <c r="H4" s="89" t="s">
        <v>198</v>
      </c>
      <c r="I4" s="90" t="s">
        <v>192</v>
      </c>
    </row>
    <row r="5" spans="2:9" ht="19.5" customHeight="1">
      <c r="B5" s="71">
        <v>1</v>
      </c>
      <c r="C5" s="121" t="s">
        <v>140</v>
      </c>
      <c r="D5" s="122" t="s">
        <v>6</v>
      </c>
      <c r="E5" s="123" t="s">
        <v>45</v>
      </c>
      <c r="F5" s="51" t="s">
        <v>45</v>
      </c>
      <c r="G5" s="8">
        <v>3</v>
      </c>
      <c r="H5" s="111" t="s">
        <v>196</v>
      </c>
      <c r="I5" s="91">
        <f>IF(LEN(H5)&gt;0,VLOOKUP(H5,Information!B:C,2,0)*G5,0)</f>
        <v>3</v>
      </c>
    </row>
    <row r="6" spans="2:9" ht="19.5" customHeight="1">
      <c r="B6" s="72">
        <v>2</v>
      </c>
      <c r="C6" s="52" t="s">
        <v>141</v>
      </c>
      <c r="D6" s="53" t="s">
        <v>8</v>
      </c>
      <c r="E6" s="54" t="s">
        <v>7</v>
      </c>
      <c r="F6" s="55" t="s">
        <v>123</v>
      </c>
      <c r="G6" s="8">
        <v>3</v>
      </c>
      <c r="H6" s="111"/>
      <c r="I6" s="91">
        <f>IF(LEN(H6)&gt;0,VLOOKUP(H6,Information!B:C,2,0)*G6,0)</f>
        <v>0</v>
      </c>
    </row>
    <row r="7" spans="2:9" ht="19.5" customHeight="1">
      <c r="B7" s="72">
        <v>3</v>
      </c>
      <c r="C7" s="52" t="s">
        <v>142</v>
      </c>
      <c r="D7" s="53" t="s">
        <v>6</v>
      </c>
      <c r="E7" s="56" t="s">
        <v>143</v>
      </c>
      <c r="F7" s="55" t="s">
        <v>123</v>
      </c>
      <c r="G7" s="8">
        <v>3</v>
      </c>
      <c r="H7" s="111"/>
      <c r="I7" s="91">
        <f>IF(LEN(H7)&gt;0,VLOOKUP(H7,Information!B:C,2,0)*G7,0)</f>
        <v>0</v>
      </c>
    </row>
    <row r="8" spans="2:9" ht="19.5" customHeight="1">
      <c r="B8" s="72">
        <v>4</v>
      </c>
      <c r="C8" s="57" t="s">
        <v>144</v>
      </c>
      <c r="D8" s="53" t="s">
        <v>50</v>
      </c>
      <c r="E8" s="56" t="s">
        <v>145</v>
      </c>
      <c r="F8" s="55" t="s">
        <v>146</v>
      </c>
      <c r="G8" s="8">
        <v>1</v>
      </c>
      <c r="H8" s="111"/>
      <c r="I8" s="91">
        <f>IF(LEN(H8)&gt;0,VLOOKUP(H8,Information!B:C,2,0)*G8,0)</f>
        <v>0</v>
      </c>
    </row>
    <row r="9" spans="2:9" ht="19.5" customHeight="1">
      <c r="B9" s="72">
        <v>5</v>
      </c>
      <c r="C9" s="52" t="s">
        <v>147</v>
      </c>
      <c r="D9" s="53" t="s">
        <v>50</v>
      </c>
      <c r="E9" s="56" t="s">
        <v>148</v>
      </c>
      <c r="F9" s="55" t="s">
        <v>45</v>
      </c>
      <c r="G9" s="8">
        <v>3</v>
      </c>
      <c r="H9" s="111"/>
      <c r="I9" s="91">
        <f>IF(LEN(H9)&gt;0,VLOOKUP(H9,Information!B:C,2,0)*G9,0)</f>
        <v>0</v>
      </c>
    </row>
    <row r="10" spans="2:9" ht="19.5" customHeight="1">
      <c r="B10" s="72">
        <v>6</v>
      </c>
      <c r="C10" s="52" t="s">
        <v>149</v>
      </c>
      <c r="D10" s="53" t="s">
        <v>6</v>
      </c>
      <c r="E10" s="54" t="s">
        <v>7</v>
      </c>
      <c r="F10" s="55" t="s">
        <v>150</v>
      </c>
      <c r="G10" s="8">
        <v>3</v>
      </c>
      <c r="H10" s="111"/>
      <c r="I10" s="91">
        <f>IF(LEN(H10)&gt;0,VLOOKUP(H10,Information!B:C,2,0)*G10,0)</f>
        <v>0</v>
      </c>
    </row>
    <row r="11" spans="2:9" ht="19.5" customHeight="1">
      <c r="B11" s="72">
        <v>7</v>
      </c>
      <c r="C11" s="52" t="s">
        <v>151</v>
      </c>
      <c r="D11" s="53" t="s">
        <v>50</v>
      </c>
      <c r="E11" s="54" t="s">
        <v>58</v>
      </c>
      <c r="F11" s="55" t="s">
        <v>117</v>
      </c>
      <c r="G11" s="8">
        <v>2</v>
      </c>
      <c r="H11" s="111"/>
      <c r="I11" s="91">
        <f>IF(LEN(H11)&gt;0,VLOOKUP(H11,Information!B:C,2,0)*G11,0)</f>
        <v>0</v>
      </c>
    </row>
    <row r="12" spans="2:9" ht="19.5" customHeight="1">
      <c r="B12" s="72">
        <v>8</v>
      </c>
      <c r="C12" s="52" t="s">
        <v>152</v>
      </c>
      <c r="D12" s="54" t="s">
        <v>8</v>
      </c>
      <c r="E12" s="54" t="s">
        <v>58</v>
      </c>
      <c r="F12" s="55" t="s">
        <v>59</v>
      </c>
      <c r="G12" s="8">
        <v>2</v>
      </c>
      <c r="H12" s="111"/>
      <c r="I12" s="91">
        <f>IF(LEN(H12)&gt;0,VLOOKUP(H12,Information!B:C,2,0)*G12,0)</f>
        <v>0</v>
      </c>
    </row>
    <row r="13" spans="2:9" ht="19.5" customHeight="1">
      <c r="B13" s="72">
        <v>9</v>
      </c>
      <c r="C13" s="52" t="s">
        <v>153</v>
      </c>
      <c r="D13" s="54" t="s">
        <v>6</v>
      </c>
      <c r="E13" s="54" t="s">
        <v>68</v>
      </c>
      <c r="F13" s="55" t="s">
        <v>63</v>
      </c>
      <c r="G13" s="8">
        <v>2</v>
      </c>
      <c r="H13" s="111"/>
      <c r="I13" s="91">
        <f>IF(LEN(H13)&gt;0,VLOOKUP(H13,Information!B:C,2,0)*G13,0)</f>
        <v>0</v>
      </c>
    </row>
    <row r="14" spans="2:9" ht="19.5" customHeight="1">
      <c r="B14" s="72">
        <v>10</v>
      </c>
      <c r="C14" s="52" t="s">
        <v>154</v>
      </c>
      <c r="D14" s="54" t="s">
        <v>50</v>
      </c>
      <c r="E14" s="54" t="s">
        <v>68</v>
      </c>
      <c r="F14" s="55" t="s">
        <v>63</v>
      </c>
      <c r="G14" s="8">
        <v>2</v>
      </c>
      <c r="H14" s="111"/>
      <c r="I14" s="91">
        <f>IF(LEN(H14)&gt;0,VLOOKUP(H14,Information!B:C,2,0)*G14,0)</f>
        <v>0</v>
      </c>
    </row>
    <row r="15" spans="2:9" ht="19.5" customHeight="1">
      <c r="B15" s="72">
        <v>11</v>
      </c>
      <c r="C15" s="52" t="s">
        <v>155</v>
      </c>
      <c r="D15" s="54" t="s">
        <v>50</v>
      </c>
      <c r="E15" s="54" t="s">
        <v>156</v>
      </c>
      <c r="F15" s="55" t="s">
        <v>157</v>
      </c>
      <c r="G15" s="8">
        <v>2</v>
      </c>
      <c r="H15" s="111"/>
      <c r="I15" s="91">
        <f>IF(LEN(H15)&gt;0,VLOOKUP(H15,Information!B:C,2,0)*G15,0)</f>
        <v>0</v>
      </c>
    </row>
    <row r="16" spans="2:9" ht="19.5" customHeight="1">
      <c r="B16" s="72">
        <v>12</v>
      </c>
      <c r="C16" s="52" t="s">
        <v>158</v>
      </c>
      <c r="D16" s="54" t="s">
        <v>50</v>
      </c>
      <c r="E16" s="54" t="s">
        <v>156</v>
      </c>
      <c r="F16" s="55" t="s">
        <v>123</v>
      </c>
      <c r="G16" s="8">
        <v>3</v>
      </c>
      <c r="H16" s="111"/>
      <c r="I16" s="91">
        <f>IF(LEN(H16)&gt;0,VLOOKUP(H16,Information!B:C,2,0)*G16,0)</f>
        <v>0</v>
      </c>
    </row>
    <row r="17" spans="2:9" ht="19.5" customHeight="1">
      <c r="B17" s="72">
        <v>13</v>
      </c>
      <c r="C17" s="52" t="s">
        <v>133</v>
      </c>
      <c r="D17" s="54" t="s">
        <v>50</v>
      </c>
      <c r="E17" s="54" t="s">
        <v>84</v>
      </c>
      <c r="F17" s="55" t="s">
        <v>159</v>
      </c>
      <c r="G17" s="8">
        <v>3</v>
      </c>
      <c r="H17" s="111"/>
      <c r="I17" s="91">
        <f>IF(LEN(H17)&gt;0,VLOOKUP(H17,Information!B:C,2,0)*G17,0)</f>
        <v>0</v>
      </c>
    </row>
    <row r="18" spans="2:9" ht="19.5" customHeight="1">
      <c r="B18" s="72">
        <v>14</v>
      </c>
      <c r="C18" s="52" t="s">
        <v>160</v>
      </c>
      <c r="D18" s="54" t="s">
        <v>50</v>
      </c>
      <c r="E18" s="54" t="s">
        <v>161</v>
      </c>
      <c r="F18" s="58" t="s">
        <v>162</v>
      </c>
      <c r="G18" s="8">
        <v>3</v>
      </c>
      <c r="H18" s="111"/>
      <c r="I18" s="91">
        <f>IF(LEN(H18)&gt;0,VLOOKUP(H18,Information!B:C,2,0)*G18,0)</f>
        <v>0</v>
      </c>
    </row>
    <row r="19" spans="2:9" ht="19.5" customHeight="1" thickBot="1">
      <c r="B19" s="73">
        <v>15</v>
      </c>
      <c r="C19" s="59" t="s">
        <v>163</v>
      </c>
      <c r="D19" s="60" t="s">
        <v>50</v>
      </c>
      <c r="E19" s="60" t="s">
        <v>7</v>
      </c>
      <c r="F19" s="61" t="s">
        <v>138</v>
      </c>
      <c r="G19" s="8">
        <v>3</v>
      </c>
      <c r="H19" s="111"/>
      <c r="I19" s="91">
        <f>IF(LEN(H19)&gt;0,VLOOKUP(H19,Information!B:C,2,0)*G19,0)</f>
        <v>0</v>
      </c>
    </row>
    <row r="20" spans="2:9" ht="21.75" customHeight="1" thickBot="1">
      <c r="B20" s="146" t="s">
        <v>10</v>
      </c>
      <c r="C20" s="147"/>
      <c r="D20" s="147"/>
      <c r="E20" s="147"/>
      <c r="F20" s="147"/>
      <c r="G20" s="147"/>
      <c r="H20" s="148"/>
      <c r="I20" s="74">
        <f>SUM(I5:I19)*100/190</f>
        <v>1.5789473684210527</v>
      </c>
    </row>
    <row r="21" spans="2:9">
      <c r="B21" s="62"/>
      <c r="C21" s="62"/>
      <c r="D21" s="62"/>
      <c r="E21" s="62"/>
      <c r="F21" s="62"/>
      <c r="G21" s="62"/>
      <c r="H21" s="62"/>
      <c r="I21" s="62"/>
    </row>
  </sheetData>
  <sheetProtection algorithmName="SHA-512" hashValue="5STvlSiZ9C0jmBDWwIOKyopSOoMG/5ykbfksej4paqnZz0GPCrluJRiMAMBIjW5shYo2atDIt4Xw4lNbmEkZnQ==" saltValue="9vpUZ8fKnlipLGY5BrwZvA==" spinCount="100000" sheet="1" objects="1" scenarios="1"/>
  <mergeCells count="4">
    <mergeCell ref="B2:I2"/>
    <mergeCell ref="B20:H20"/>
    <mergeCell ref="D3:E3"/>
    <mergeCell ref="G3:H3"/>
  </mergeCells>
  <dataValidations count="1">
    <dataValidation type="list" allowBlank="1" showInputMessage="1" showErrorMessage="1" errorTitle="دقت کنید" error="از لیست انتخاب شود" sqref="H5:H19">
      <formula1>"نیاز به بهبود, متوسط, خوب, بسیار خوب, عالی"</formula1>
    </dataValidation>
  </dataValidations>
  <pageMargins left="0.70866141732283472" right="0.70866141732283472" top="0.74803149606299213" bottom="0.74803149606299213" header="0.31496062992125984" footer="0.31496062992125984"/>
  <pageSetup scale="94" fitToHeight="2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5"/>
  <sheetViews>
    <sheetView rightToLeft="1" zoomScale="80" zoomScaleNormal="80" workbookViewId="0">
      <selection activeCell="G3" activeCellId="2" sqref="B3 D3:E3 G3:H3"/>
    </sheetView>
  </sheetViews>
  <sheetFormatPr defaultRowHeight="14.25"/>
  <cols>
    <col min="2" max="2" width="9.375" customWidth="1"/>
    <col min="3" max="3" width="81.375" customWidth="1"/>
    <col min="4" max="4" width="6.875" customWidth="1"/>
    <col min="5" max="5" width="10" customWidth="1"/>
    <col min="6" max="6" width="12" customWidth="1"/>
    <col min="7" max="7" width="4.625" style="131" bestFit="1" customWidth="1"/>
    <col min="8" max="8" width="11.125" customWidth="1"/>
    <col min="9" max="9" width="13.75" customWidth="1"/>
  </cols>
  <sheetData>
    <row r="1" spans="2:9" ht="15" thickBot="1"/>
    <row r="2" spans="2:9" ht="19.5">
      <c r="B2" s="151" t="s">
        <v>105</v>
      </c>
      <c r="C2" s="152"/>
      <c r="D2" s="152"/>
      <c r="E2" s="152"/>
      <c r="F2" s="152"/>
      <c r="G2" s="152"/>
      <c r="H2" s="152"/>
      <c r="I2" s="153"/>
    </row>
    <row r="3" spans="2:9" ht="20.25" thickBot="1">
      <c r="B3" s="126" t="s">
        <v>204</v>
      </c>
      <c r="C3" s="127"/>
      <c r="D3" s="149" t="s">
        <v>202</v>
      </c>
      <c r="E3" s="149"/>
      <c r="F3" s="130"/>
      <c r="G3" s="150" t="s">
        <v>203</v>
      </c>
      <c r="H3" s="142"/>
      <c r="I3" s="128"/>
    </row>
    <row r="4" spans="2:9" ht="28.5" customHeight="1">
      <c r="B4" s="69" t="s">
        <v>0</v>
      </c>
      <c r="C4" s="5" t="s">
        <v>1</v>
      </c>
      <c r="D4" s="44" t="s">
        <v>2</v>
      </c>
      <c r="E4" s="133" t="s">
        <v>3</v>
      </c>
      <c r="F4" s="124" t="s">
        <v>4</v>
      </c>
      <c r="G4" s="64" t="s">
        <v>41</v>
      </c>
      <c r="H4" s="89" t="s">
        <v>198</v>
      </c>
      <c r="I4" s="90" t="s">
        <v>192</v>
      </c>
    </row>
    <row r="5" spans="2:9" ht="15" customHeight="1">
      <c r="B5" s="70">
        <v>1</v>
      </c>
      <c r="C5" s="45" t="s">
        <v>106</v>
      </c>
      <c r="D5" s="46" t="s">
        <v>6</v>
      </c>
      <c r="E5" s="47" t="s">
        <v>107</v>
      </c>
      <c r="F5" s="48" t="s">
        <v>82</v>
      </c>
      <c r="G5" s="132">
        <v>3</v>
      </c>
      <c r="H5" s="111"/>
      <c r="I5" s="91">
        <f>IF(LEN(H5)&gt;0,VLOOKUP(H5,Information!B:C,2,0)*G5,0)</f>
        <v>0</v>
      </c>
    </row>
    <row r="6" spans="2:9" ht="15" customHeight="1">
      <c r="B6" s="70">
        <v>2</v>
      </c>
      <c r="C6" s="45" t="s">
        <v>108</v>
      </c>
      <c r="D6" s="46" t="s">
        <v>8</v>
      </c>
      <c r="E6" s="47" t="s">
        <v>7</v>
      </c>
      <c r="F6" s="48" t="s">
        <v>109</v>
      </c>
      <c r="G6" s="132">
        <v>2</v>
      </c>
      <c r="H6" s="111"/>
      <c r="I6" s="91">
        <f>IF(LEN(H6)&gt;0,VLOOKUP(H6,Information!B:C,2,0)*G6,0)</f>
        <v>0</v>
      </c>
    </row>
    <row r="7" spans="2:9" ht="15" customHeight="1">
      <c r="B7" s="70">
        <v>3</v>
      </c>
      <c r="C7" s="45" t="s">
        <v>110</v>
      </c>
      <c r="D7" s="46" t="s">
        <v>6</v>
      </c>
      <c r="E7" s="47" t="s">
        <v>7</v>
      </c>
      <c r="F7" s="48" t="s">
        <v>45</v>
      </c>
      <c r="G7" s="132">
        <v>3</v>
      </c>
      <c r="H7" s="111"/>
      <c r="I7" s="91">
        <f>IF(LEN(H7)&gt;0,VLOOKUP(H7,Information!B:C,2,0)*G7,0)</f>
        <v>0</v>
      </c>
    </row>
    <row r="8" spans="2:9" ht="15" customHeight="1">
      <c r="B8" s="70">
        <v>4</v>
      </c>
      <c r="C8" s="45" t="s">
        <v>111</v>
      </c>
      <c r="D8" s="46" t="s">
        <v>50</v>
      </c>
      <c r="E8" s="49" t="s">
        <v>7</v>
      </c>
      <c r="F8" s="48" t="s">
        <v>45</v>
      </c>
      <c r="G8" s="132">
        <v>3</v>
      </c>
      <c r="H8" s="111"/>
      <c r="I8" s="91">
        <f>IF(LEN(H8)&gt;0,VLOOKUP(H8,Information!B:C,2,0)*G8,0)</f>
        <v>0</v>
      </c>
    </row>
    <row r="9" spans="2:9" ht="15" customHeight="1">
      <c r="B9" s="70">
        <v>5</v>
      </c>
      <c r="C9" s="45" t="s">
        <v>112</v>
      </c>
      <c r="D9" s="46" t="s">
        <v>50</v>
      </c>
      <c r="E9" s="49" t="s">
        <v>7</v>
      </c>
      <c r="F9" s="48" t="s">
        <v>113</v>
      </c>
      <c r="G9" s="132">
        <v>1</v>
      </c>
      <c r="H9" s="111"/>
      <c r="I9" s="91">
        <f>IF(LEN(H9)&gt;0,VLOOKUP(H9,Information!B:C,2,0)*G9,0)</f>
        <v>0</v>
      </c>
    </row>
    <row r="10" spans="2:9" ht="15" customHeight="1">
      <c r="B10" s="70">
        <v>6</v>
      </c>
      <c r="C10" s="45" t="s">
        <v>114</v>
      </c>
      <c r="D10" s="46" t="s">
        <v>6</v>
      </c>
      <c r="E10" s="49" t="s">
        <v>107</v>
      </c>
      <c r="F10" s="48" t="s">
        <v>115</v>
      </c>
      <c r="G10" s="132">
        <v>2</v>
      </c>
      <c r="H10" s="111"/>
      <c r="I10" s="91">
        <f>IF(LEN(H10)&gt;0,VLOOKUP(H10,Information!B:C,2,0)*G10,0)</f>
        <v>0</v>
      </c>
    </row>
    <row r="11" spans="2:9" ht="15" customHeight="1">
      <c r="B11" s="70">
        <v>7</v>
      </c>
      <c r="C11" s="45" t="s">
        <v>116</v>
      </c>
      <c r="D11" s="46" t="s">
        <v>50</v>
      </c>
      <c r="E11" s="49" t="s">
        <v>7</v>
      </c>
      <c r="F11" s="48" t="s">
        <v>117</v>
      </c>
      <c r="G11" s="132">
        <v>2</v>
      </c>
      <c r="H11" s="111"/>
      <c r="I11" s="91">
        <f>IF(LEN(H11)&gt;0,VLOOKUP(H11,Information!B:C,2,0)*G11,0)</f>
        <v>0</v>
      </c>
    </row>
    <row r="12" spans="2:9" ht="15" customHeight="1">
      <c r="B12" s="70">
        <v>8</v>
      </c>
      <c r="C12" s="45" t="s">
        <v>118</v>
      </c>
      <c r="D12" s="50" t="s">
        <v>50</v>
      </c>
      <c r="E12" s="49" t="s">
        <v>119</v>
      </c>
      <c r="F12" s="49" t="s">
        <v>120</v>
      </c>
      <c r="G12" s="132">
        <v>1</v>
      </c>
      <c r="H12" s="111"/>
      <c r="I12" s="91">
        <f>IF(LEN(H12)&gt;0,VLOOKUP(H12,Information!B:C,2,0)*G12,0)</f>
        <v>0</v>
      </c>
    </row>
    <row r="13" spans="2:9" ht="15" customHeight="1">
      <c r="B13" s="70">
        <v>9</v>
      </c>
      <c r="C13" s="45" t="s">
        <v>121</v>
      </c>
      <c r="D13" s="50" t="s">
        <v>50</v>
      </c>
      <c r="E13" s="49" t="s">
        <v>7</v>
      </c>
      <c r="F13" s="49" t="s">
        <v>117</v>
      </c>
      <c r="G13" s="132">
        <v>2</v>
      </c>
      <c r="H13" s="111"/>
      <c r="I13" s="91">
        <f>IF(LEN(H13)&gt;0,VLOOKUP(H13,Information!B:C,2,0)*G13,0)</f>
        <v>0</v>
      </c>
    </row>
    <row r="14" spans="2:9" ht="15" customHeight="1">
      <c r="B14" s="70">
        <v>10</v>
      </c>
      <c r="C14" s="45" t="s">
        <v>122</v>
      </c>
      <c r="D14" s="50" t="s">
        <v>50</v>
      </c>
      <c r="E14" s="49" t="s">
        <v>7</v>
      </c>
      <c r="F14" s="49" t="s">
        <v>123</v>
      </c>
      <c r="G14" s="132">
        <v>1</v>
      </c>
      <c r="H14" s="111"/>
      <c r="I14" s="91">
        <f>IF(LEN(H14)&gt;0,VLOOKUP(H14,Information!B:C,2,0)*G14,0)</f>
        <v>0</v>
      </c>
    </row>
    <row r="15" spans="2:9" ht="15" customHeight="1">
      <c r="B15" s="70">
        <v>11</v>
      </c>
      <c r="C15" s="45" t="s">
        <v>124</v>
      </c>
      <c r="D15" s="50" t="s">
        <v>50</v>
      </c>
      <c r="E15" s="49" t="s">
        <v>7</v>
      </c>
      <c r="F15" s="49" t="s">
        <v>125</v>
      </c>
      <c r="G15" s="132">
        <v>1</v>
      </c>
      <c r="H15" s="111"/>
      <c r="I15" s="91">
        <f>IF(LEN(H15)&gt;0,VLOOKUP(H15,Information!B:C,2,0)*G15,0)</f>
        <v>0</v>
      </c>
    </row>
    <row r="16" spans="2:9" ht="15" customHeight="1">
      <c r="B16" s="70">
        <v>12</v>
      </c>
      <c r="C16" s="45" t="s">
        <v>126</v>
      </c>
      <c r="D16" s="50" t="s">
        <v>50</v>
      </c>
      <c r="E16" s="49" t="s">
        <v>7</v>
      </c>
      <c r="F16" s="49" t="s">
        <v>123</v>
      </c>
      <c r="G16" s="132">
        <v>3</v>
      </c>
      <c r="H16" s="111"/>
      <c r="I16" s="91">
        <f>IF(LEN(H16)&gt;0,VLOOKUP(H16,Information!B:C,2,0)*G16,0)</f>
        <v>0</v>
      </c>
    </row>
    <row r="17" spans="2:9" ht="15" customHeight="1">
      <c r="B17" s="70">
        <v>13</v>
      </c>
      <c r="C17" s="45" t="s">
        <v>127</v>
      </c>
      <c r="D17" s="50" t="s">
        <v>50</v>
      </c>
      <c r="E17" s="49" t="s">
        <v>119</v>
      </c>
      <c r="F17" s="48" t="s">
        <v>30</v>
      </c>
      <c r="G17" s="132">
        <v>3</v>
      </c>
      <c r="H17" s="111"/>
      <c r="I17" s="91">
        <f>IF(LEN(H17)&gt;0,VLOOKUP(H17,Information!B:C,2,0)*G17,0)</f>
        <v>0</v>
      </c>
    </row>
    <row r="18" spans="2:9" ht="15" customHeight="1">
      <c r="B18" s="70">
        <v>14</v>
      </c>
      <c r="C18" s="45" t="s">
        <v>128</v>
      </c>
      <c r="D18" s="50" t="s">
        <v>50</v>
      </c>
      <c r="E18" s="49" t="s">
        <v>7</v>
      </c>
      <c r="F18" s="48" t="s">
        <v>129</v>
      </c>
      <c r="G18" s="132">
        <v>2</v>
      </c>
      <c r="H18" s="111"/>
      <c r="I18" s="91">
        <f>IF(LEN(H18)&gt;0,VLOOKUP(H18,Information!B:C,2,0)*G18,0)</f>
        <v>0</v>
      </c>
    </row>
    <row r="19" spans="2:9" ht="15" customHeight="1">
      <c r="B19" s="70">
        <v>15</v>
      </c>
      <c r="C19" s="45" t="s">
        <v>130</v>
      </c>
      <c r="D19" s="50" t="s">
        <v>50</v>
      </c>
      <c r="E19" s="49" t="s">
        <v>7</v>
      </c>
      <c r="F19" s="48" t="s">
        <v>123</v>
      </c>
      <c r="G19" s="132">
        <v>3</v>
      </c>
      <c r="H19" s="111"/>
      <c r="I19" s="91">
        <f>IF(LEN(H19)&gt;0,VLOOKUP(H19,Information!B:C,2,0)*G19,0)</f>
        <v>0</v>
      </c>
    </row>
    <row r="20" spans="2:9" ht="15" customHeight="1">
      <c r="B20" s="70">
        <v>16</v>
      </c>
      <c r="C20" s="45" t="s">
        <v>131</v>
      </c>
      <c r="D20" s="50" t="s">
        <v>50</v>
      </c>
      <c r="E20" s="49" t="s">
        <v>7</v>
      </c>
      <c r="F20" s="48" t="s">
        <v>123</v>
      </c>
      <c r="G20" s="132">
        <v>2</v>
      </c>
      <c r="H20" s="111"/>
      <c r="I20" s="91">
        <f>IF(LEN(H20)&gt;0,VLOOKUP(H20,Information!B:C,2,0)*G20,0)</f>
        <v>0</v>
      </c>
    </row>
    <row r="21" spans="2:9" ht="15" customHeight="1">
      <c r="B21" s="70">
        <v>17</v>
      </c>
      <c r="C21" s="45" t="s">
        <v>132</v>
      </c>
      <c r="D21" s="50" t="s">
        <v>50</v>
      </c>
      <c r="E21" s="49" t="s">
        <v>7</v>
      </c>
      <c r="F21" s="48" t="s">
        <v>123</v>
      </c>
      <c r="G21" s="132">
        <v>3</v>
      </c>
      <c r="H21" s="111"/>
      <c r="I21" s="91">
        <f>IF(LEN(H21)&gt;0,VLOOKUP(H21,Information!B:C,2,0)*G21,0)</f>
        <v>0</v>
      </c>
    </row>
    <row r="22" spans="2:9" ht="15" customHeight="1">
      <c r="B22" s="70">
        <v>18</v>
      </c>
      <c r="C22" s="45" t="s">
        <v>133</v>
      </c>
      <c r="D22" s="50" t="s">
        <v>50</v>
      </c>
      <c r="E22" s="49" t="s">
        <v>7</v>
      </c>
      <c r="F22" s="48" t="s">
        <v>134</v>
      </c>
      <c r="G22" s="132">
        <v>3</v>
      </c>
      <c r="H22" s="111"/>
      <c r="I22" s="91">
        <f>IF(LEN(H22)&gt;0,VLOOKUP(H22,Information!B:C,2,0)*G22,0)</f>
        <v>0</v>
      </c>
    </row>
    <row r="23" spans="2:9" ht="15" customHeight="1">
      <c r="B23" s="70">
        <v>19</v>
      </c>
      <c r="C23" s="45" t="s">
        <v>135</v>
      </c>
      <c r="D23" s="50" t="s">
        <v>50</v>
      </c>
      <c r="E23" s="49" t="s">
        <v>7</v>
      </c>
      <c r="F23" s="48" t="s">
        <v>136</v>
      </c>
      <c r="G23" s="132">
        <v>3</v>
      </c>
      <c r="H23" s="111"/>
      <c r="I23" s="91">
        <f>IF(LEN(H23)&gt;0,VLOOKUP(H23,Information!B:C,2,0)*G23,0)</f>
        <v>0</v>
      </c>
    </row>
    <row r="24" spans="2:9" ht="15" customHeight="1">
      <c r="B24" s="70">
        <v>20</v>
      </c>
      <c r="C24" s="45" t="s">
        <v>137</v>
      </c>
      <c r="D24" s="50" t="s">
        <v>50</v>
      </c>
      <c r="E24" s="49" t="s">
        <v>7</v>
      </c>
      <c r="F24" s="49" t="s">
        <v>138</v>
      </c>
      <c r="G24" s="49">
        <v>2</v>
      </c>
      <c r="H24" s="111"/>
      <c r="I24" s="91">
        <f>IF(LEN(H24)&gt;0,VLOOKUP(H24,Information!B:C,2,0)*G24,0)</f>
        <v>0</v>
      </c>
    </row>
    <row r="25" spans="2:9" ht="23.25" customHeight="1" thickBot="1">
      <c r="B25" s="154" t="s">
        <v>10</v>
      </c>
      <c r="C25" s="155"/>
      <c r="D25" s="155"/>
      <c r="E25" s="155"/>
      <c r="F25" s="155"/>
      <c r="G25" s="155"/>
      <c r="H25" s="156"/>
      <c r="I25" s="96">
        <f>SUM(I5:I24)*100/4500</f>
        <v>0</v>
      </c>
    </row>
  </sheetData>
  <sheetProtection algorithmName="SHA-512" hashValue="SrscJopqZ13ehB7bhjyaZgiVZ96poV2re/ytGsBTLeFrEjtr8PK2nGgi8ECjkI7jAm9y7WPWuSStYrG6Hxbtdw==" saltValue="NDjn3csA91WQ/67Np+4AXQ==" spinCount="100000" sheet="1" objects="1" scenarios="1"/>
  <mergeCells count="4">
    <mergeCell ref="B2:I2"/>
    <mergeCell ref="B25:H25"/>
    <mergeCell ref="D3:E3"/>
    <mergeCell ref="G3:H3"/>
  </mergeCells>
  <dataValidations count="1">
    <dataValidation type="list" allowBlank="1" showInputMessage="1" showErrorMessage="1" errorTitle="دقت کنید" error="از لیست انتخاب شود" sqref="H5:H24">
      <formula1>"نیاز به بهبود, متوسط, خوب, بسیار خوب, عالی"</formula1>
    </dataValidation>
  </dataValidations>
  <pageMargins left="0.70866141732283472" right="0.70866141732283472" top="0.74803149606299213" bottom="0.74803149606299213" header="0.31496062992125984" footer="0.31496062992125984"/>
  <pageSetup fitToHeight="2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7"/>
  <sheetViews>
    <sheetView rightToLeft="1" zoomScale="68" zoomScaleNormal="68" workbookViewId="0">
      <selection activeCell="B2" sqref="B2:I2"/>
    </sheetView>
  </sheetViews>
  <sheetFormatPr defaultRowHeight="14.25"/>
  <cols>
    <col min="2" max="2" width="10.75" bestFit="1" customWidth="1"/>
    <col min="3" max="3" width="49" customWidth="1"/>
    <col min="4" max="4" width="9.625" customWidth="1"/>
    <col min="5" max="5" width="8.25" customWidth="1"/>
    <col min="6" max="6" width="13.75" customWidth="1"/>
    <col min="7" max="7" width="6.375" customWidth="1"/>
    <col min="8" max="8" width="18.625" customWidth="1"/>
    <col min="9" max="9" width="20.25" customWidth="1"/>
  </cols>
  <sheetData>
    <row r="1" spans="2:9" ht="15" thickBot="1"/>
    <row r="2" spans="2:9" ht="22.5">
      <c r="B2" s="134" t="s">
        <v>80</v>
      </c>
      <c r="C2" s="135"/>
      <c r="D2" s="135"/>
      <c r="E2" s="135"/>
      <c r="F2" s="135"/>
      <c r="G2" s="135"/>
      <c r="H2" s="135"/>
      <c r="I2" s="136"/>
    </row>
    <row r="3" spans="2:9" s="31" customFormat="1" ht="20.25" thickBot="1">
      <c r="B3" s="126" t="s">
        <v>204</v>
      </c>
      <c r="C3" s="127"/>
      <c r="D3" s="149" t="s">
        <v>202</v>
      </c>
      <c r="E3" s="149"/>
      <c r="F3" s="127"/>
      <c r="G3" s="150" t="s">
        <v>203</v>
      </c>
      <c r="H3" s="142"/>
      <c r="I3" s="128"/>
    </row>
    <row r="4" spans="2:9" s="31" customFormat="1" ht="19.5">
      <c r="B4" s="113" t="s">
        <v>0</v>
      </c>
      <c r="C4" s="114" t="s">
        <v>1</v>
      </c>
      <c r="D4" s="114" t="s">
        <v>2</v>
      </c>
      <c r="E4" s="115" t="s">
        <v>3</v>
      </c>
      <c r="F4" s="115" t="s">
        <v>4</v>
      </c>
      <c r="G4" s="68" t="s">
        <v>41</v>
      </c>
      <c r="H4" s="89" t="s">
        <v>198</v>
      </c>
      <c r="I4" s="90" t="s">
        <v>192</v>
      </c>
    </row>
    <row r="5" spans="2:9" ht="28.5">
      <c r="B5" s="10">
        <v>1</v>
      </c>
      <c r="C5" s="45" t="s">
        <v>81</v>
      </c>
      <c r="D5" s="12" t="s">
        <v>6</v>
      </c>
      <c r="E5" s="12" t="s">
        <v>7</v>
      </c>
      <c r="F5" s="48" t="s">
        <v>82</v>
      </c>
      <c r="G5" s="65">
        <v>3</v>
      </c>
      <c r="H5" s="111"/>
      <c r="I5" s="91">
        <f>IF(LEN(H5)&gt;0,VLOOKUP(H5,Information!B:C,2,0)*G5,0)</f>
        <v>0</v>
      </c>
    </row>
    <row r="6" spans="2:9" ht="28.5">
      <c r="B6" s="10">
        <v>2</v>
      </c>
      <c r="C6" s="45" t="s">
        <v>83</v>
      </c>
      <c r="D6" s="12" t="s">
        <v>8</v>
      </c>
      <c r="E6" s="12" t="s">
        <v>7</v>
      </c>
      <c r="F6" s="48" t="s">
        <v>84</v>
      </c>
      <c r="G6" s="65">
        <v>3</v>
      </c>
      <c r="H6" s="111"/>
      <c r="I6" s="91">
        <f>IF(LEN(H6)&gt;0,VLOOKUP(H6,Information!B:C,2,0)*G6,0)</f>
        <v>0</v>
      </c>
    </row>
    <row r="7" spans="2:9" ht="22.5">
      <c r="B7" s="10">
        <v>3</v>
      </c>
      <c r="C7" s="45" t="s">
        <v>85</v>
      </c>
      <c r="D7" s="12" t="s">
        <v>50</v>
      </c>
      <c r="E7" s="12" t="s">
        <v>7</v>
      </c>
      <c r="F7" s="48" t="s">
        <v>86</v>
      </c>
      <c r="G7" s="65">
        <v>2</v>
      </c>
      <c r="H7" s="111"/>
      <c r="I7" s="91">
        <f>IF(LEN(H7)&gt;0,VLOOKUP(H7,Information!B:C,2,0)*G7,0)</f>
        <v>0</v>
      </c>
    </row>
    <row r="8" spans="2:9" ht="22.5">
      <c r="B8" s="10">
        <v>4</v>
      </c>
      <c r="C8" s="45" t="s">
        <v>87</v>
      </c>
      <c r="D8" s="12" t="s">
        <v>50</v>
      </c>
      <c r="E8" s="12" t="s">
        <v>88</v>
      </c>
      <c r="F8" s="48" t="s">
        <v>89</v>
      </c>
      <c r="G8" s="65">
        <v>2</v>
      </c>
      <c r="H8" s="111"/>
      <c r="I8" s="91">
        <f>IF(LEN(H8)&gt;0,VLOOKUP(H8,Information!B:C,2,0)*G8,0)</f>
        <v>0</v>
      </c>
    </row>
    <row r="9" spans="2:9" ht="28.5">
      <c r="B9" s="10">
        <v>5</v>
      </c>
      <c r="C9" s="45" t="s">
        <v>90</v>
      </c>
      <c r="D9" s="12" t="s">
        <v>50</v>
      </c>
      <c r="E9" s="17" t="s">
        <v>7</v>
      </c>
      <c r="F9" s="48" t="s">
        <v>91</v>
      </c>
      <c r="G9" s="65">
        <v>2</v>
      </c>
      <c r="H9" s="111"/>
      <c r="I9" s="91">
        <f>IF(LEN(H9)&gt;0,VLOOKUP(H9,Information!B:C,2,0)*G9,0)</f>
        <v>0</v>
      </c>
    </row>
    <row r="10" spans="2:9" ht="22.5">
      <c r="B10" s="10">
        <v>6</v>
      </c>
      <c r="C10" s="45" t="s">
        <v>92</v>
      </c>
      <c r="D10" s="17" t="s">
        <v>6</v>
      </c>
      <c r="E10" s="17" t="s">
        <v>7</v>
      </c>
      <c r="F10" s="48" t="s">
        <v>93</v>
      </c>
      <c r="G10" s="65">
        <v>2</v>
      </c>
      <c r="H10" s="111"/>
      <c r="I10" s="91">
        <f>IF(LEN(H10)&gt;0,VLOOKUP(H10,Information!B:C,2,0)*G10,0)</f>
        <v>0</v>
      </c>
    </row>
    <row r="11" spans="2:9" ht="28.5">
      <c r="B11" s="10">
        <v>7</v>
      </c>
      <c r="C11" s="45" t="s">
        <v>94</v>
      </c>
      <c r="D11" s="17" t="s">
        <v>50</v>
      </c>
      <c r="E11" s="17" t="s">
        <v>7</v>
      </c>
      <c r="F11" s="48" t="s">
        <v>7</v>
      </c>
      <c r="G11" s="65">
        <v>2</v>
      </c>
      <c r="H11" s="111"/>
      <c r="I11" s="91">
        <f>IF(LEN(H11)&gt;0,VLOOKUP(H11,Information!B:C,2,0)*G11,0)</f>
        <v>0</v>
      </c>
    </row>
    <row r="12" spans="2:9" ht="31.5">
      <c r="B12" s="10">
        <v>8</v>
      </c>
      <c r="C12" s="45" t="s">
        <v>95</v>
      </c>
      <c r="D12" s="17" t="s">
        <v>50</v>
      </c>
      <c r="E12" s="15" t="s">
        <v>7</v>
      </c>
      <c r="F12" s="15" t="s">
        <v>96</v>
      </c>
      <c r="G12" s="65">
        <v>3</v>
      </c>
      <c r="H12" s="111"/>
      <c r="I12" s="91">
        <f>IF(LEN(H12)&gt;0,VLOOKUP(H12,Information!B:C,2,0)*G12,0)</f>
        <v>0</v>
      </c>
    </row>
    <row r="13" spans="2:9" ht="22.5">
      <c r="B13" s="10">
        <v>9</v>
      </c>
      <c r="C13" s="45" t="s">
        <v>97</v>
      </c>
      <c r="D13" s="17" t="s">
        <v>50</v>
      </c>
      <c r="E13" s="15" t="s">
        <v>7</v>
      </c>
      <c r="F13" s="15" t="s">
        <v>82</v>
      </c>
      <c r="G13" s="65">
        <v>3</v>
      </c>
      <c r="H13" s="111"/>
      <c r="I13" s="91">
        <f>IF(LEN(H13)&gt;0,VLOOKUP(H13,Information!B:C,2,0)*G13,0)</f>
        <v>0</v>
      </c>
    </row>
    <row r="14" spans="2:9" ht="31.5">
      <c r="B14" s="10">
        <v>10</v>
      </c>
      <c r="C14" s="45" t="s">
        <v>98</v>
      </c>
      <c r="D14" s="17" t="s">
        <v>50</v>
      </c>
      <c r="E14" s="17" t="s">
        <v>99</v>
      </c>
      <c r="F14" s="48" t="s">
        <v>45</v>
      </c>
      <c r="G14" s="65">
        <v>2</v>
      </c>
      <c r="H14" s="111"/>
      <c r="I14" s="91">
        <f>IF(LEN(H14)&gt;0,VLOOKUP(H14,Information!B:C,2,0)*G14,0)</f>
        <v>0</v>
      </c>
    </row>
    <row r="15" spans="2:9" ht="22.5">
      <c r="B15" s="10">
        <v>11</v>
      </c>
      <c r="C15" s="45" t="s">
        <v>100</v>
      </c>
      <c r="D15" s="17" t="s">
        <v>50</v>
      </c>
      <c r="E15" s="17" t="s">
        <v>101</v>
      </c>
      <c r="F15" s="48" t="s">
        <v>102</v>
      </c>
      <c r="G15" s="65">
        <v>2</v>
      </c>
      <c r="H15" s="111"/>
      <c r="I15" s="91">
        <f>IF(LEN(H15)&gt;0,VLOOKUP(H15,Information!B:C,2,0)*G15,0)</f>
        <v>0</v>
      </c>
    </row>
    <row r="16" spans="2:9" ht="32.25" thickBot="1">
      <c r="B16" s="116">
        <v>12</v>
      </c>
      <c r="C16" s="117" t="s">
        <v>103</v>
      </c>
      <c r="D16" s="118" t="s">
        <v>50</v>
      </c>
      <c r="E16" s="118" t="s">
        <v>104</v>
      </c>
      <c r="F16" s="119" t="s">
        <v>84</v>
      </c>
      <c r="G16" s="82">
        <v>1</v>
      </c>
      <c r="H16" s="112"/>
      <c r="I16" s="92">
        <f>IF(LEN(H16)&gt;0,VLOOKUP(H16,Information!B:C,2,0)*G16,0)</f>
        <v>0</v>
      </c>
    </row>
    <row r="17" spans="2:9" ht="21.75" customHeight="1" thickBot="1">
      <c r="B17" s="146" t="s">
        <v>10</v>
      </c>
      <c r="C17" s="147"/>
      <c r="D17" s="147"/>
      <c r="E17" s="147"/>
      <c r="F17" s="147"/>
      <c r="G17" s="147"/>
      <c r="H17" s="157"/>
      <c r="I17" s="96">
        <f>SUM(I5:I16)*100/135</f>
        <v>0</v>
      </c>
    </row>
  </sheetData>
  <sheetProtection algorithmName="SHA-512" hashValue="sEpGpp9k3S02kLpi8+JY7fbks5f8Mh9UMwpGf5AxtHGX0MAMcUhAa3iVHzQlazdvaP5pIBNDGOx6RZZ7c/GEdw==" saltValue="M/bdnLp/oKuQJ28DcbG1RQ==" spinCount="100000" sheet="1" objects="1" scenarios="1"/>
  <mergeCells count="4">
    <mergeCell ref="B2:I2"/>
    <mergeCell ref="B17:H17"/>
    <mergeCell ref="D3:E3"/>
    <mergeCell ref="G3:H3"/>
  </mergeCells>
  <dataValidations count="1">
    <dataValidation type="list" allowBlank="1" showInputMessage="1" showErrorMessage="1" sqref="H5:H16">
      <formula1>"نیاز به بهبود, متوسط, خوب, بسیار خوب, عالی"</formula1>
    </dataValidation>
  </dataValidations>
  <pageMargins left="0.70866141732283472" right="0.70866141732283472" top="0.74803149606299213" bottom="0.74803149606299213" header="0.31496062992125984" footer="0.31496062992125984"/>
  <pageSetup scale="94" fitToHeight="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6"/>
  <sheetViews>
    <sheetView rightToLeft="1" tabSelected="1" zoomScale="71" zoomScaleNormal="71" workbookViewId="0">
      <selection activeCell="C11" sqref="C11"/>
    </sheetView>
  </sheetViews>
  <sheetFormatPr defaultColWidth="9" defaultRowHeight="14.25" outlineLevelRow="1"/>
  <cols>
    <col min="1" max="1" width="9" style="1"/>
    <col min="2" max="2" width="10.25" style="41" bestFit="1" customWidth="1"/>
    <col min="3" max="3" width="82.375" style="1" customWidth="1"/>
    <col min="4" max="4" width="8" style="42" customWidth="1"/>
    <col min="5" max="5" width="14.875" style="43" customWidth="1"/>
    <col min="6" max="6" width="14.375" style="88" customWidth="1"/>
    <col min="7" max="7" width="8.625" style="88" customWidth="1"/>
    <col min="8" max="8" width="16.75" style="42" customWidth="1"/>
    <col min="9" max="9" width="14.875" style="88" customWidth="1"/>
    <col min="10" max="16384" width="9" style="1"/>
  </cols>
  <sheetData>
    <row r="1" spans="2:10" ht="15" thickBot="1"/>
    <row r="2" spans="2:10" ht="24">
      <c r="B2" s="158" t="s">
        <v>42</v>
      </c>
      <c r="C2" s="159"/>
      <c r="D2" s="159"/>
      <c r="E2" s="159"/>
      <c r="F2" s="159"/>
      <c r="G2" s="159"/>
      <c r="H2" s="159"/>
      <c r="I2" s="160"/>
      <c r="J2" s="32"/>
    </row>
    <row r="3" spans="2:10" s="34" customFormat="1" ht="20.25" thickBot="1">
      <c r="B3" s="126" t="s">
        <v>204</v>
      </c>
      <c r="C3" s="127"/>
      <c r="D3" s="149" t="s">
        <v>202</v>
      </c>
      <c r="E3" s="149"/>
      <c r="F3" s="127"/>
      <c r="G3" s="150" t="s">
        <v>203</v>
      </c>
      <c r="H3" s="142"/>
      <c r="I3" s="128"/>
      <c r="J3" s="33"/>
    </row>
    <row r="4" spans="2:10" ht="39">
      <c r="B4" s="76" t="s">
        <v>0</v>
      </c>
      <c r="C4" s="77" t="s">
        <v>43</v>
      </c>
      <c r="D4" s="78" t="s">
        <v>2</v>
      </c>
      <c r="E4" s="68" t="s">
        <v>3</v>
      </c>
      <c r="F4" s="68" t="s">
        <v>4</v>
      </c>
      <c r="G4" s="68" t="s">
        <v>41</v>
      </c>
      <c r="H4" s="89" t="s">
        <v>198</v>
      </c>
      <c r="I4" s="90" t="s">
        <v>192</v>
      </c>
      <c r="J4" s="32"/>
    </row>
    <row r="5" spans="2:10" s="86" customFormat="1" ht="21.75" customHeight="1" outlineLevel="1">
      <c r="B5" s="84">
        <v>1</v>
      </c>
      <c r="C5" s="35" t="s">
        <v>44</v>
      </c>
      <c r="D5" s="36" t="s">
        <v>8</v>
      </c>
      <c r="E5" s="36" t="s">
        <v>45</v>
      </c>
      <c r="F5" s="38" t="s">
        <v>45</v>
      </c>
      <c r="G5" s="65">
        <v>3</v>
      </c>
      <c r="H5" s="95"/>
      <c r="I5" s="91">
        <f>IF(LEN(H5)&gt;0,VLOOKUP(H5,Information!B:C,2,0)*G5,0)</f>
        <v>0</v>
      </c>
      <c r="J5" s="85"/>
    </row>
    <row r="6" spans="2:10" s="86" customFormat="1" ht="21.75" customHeight="1" outlineLevel="1">
      <c r="B6" s="84">
        <v>2</v>
      </c>
      <c r="C6" s="35" t="s">
        <v>46</v>
      </c>
      <c r="D6" s="36" t="s">
        <v>8</v>
      </c>
      <c r="E6" s="39" t="s">
        <v>47</v>
      </c>
      <c r="F6" s="38" t="s">
        <v>48</v>
      </c>
      <c r="G6" s="65">
        <v>2</v>
      </c>
      <c r="H6" s="95"/>
      <c r="I6" s="91">
        <f>IF(LEN(H6)&gt;0,VLOOKUP(H6,Information!B:C,2,0)*G6,0)</f>
        <v>0</v>
      </c>
      <c r="J6" s="85"/>
    </row>
    <row r="7" spans="2:10" s="86" customFormat="1" ht="21.75" customHeight="1" outlineLevel="1">
      <c r="B7" s="84">
        <v>3</v>
      </c>
      <c r="C7" s="35" t="s">
        <v>49</v>
      </c>
      <c r="D7" s="36" t="s">
        <v>50</v>
      </c>
      <c r="E7" s="36" t="s">
        <v>51</v>
      </c>
      <c r="F7" s="38" t="s">
        <v>52</v>
      </c>
      <c r="G7" s="65">
        <v>3</v>
      </c>
      <c r="H7" s="95"/>
      <c r="I7" s="91">
        <f>IF(LEN(H7)&gt;0,VLOOKUP(H7,Information!B:C,2,0)*G7,0)</f>
        <v>0</v>
      </c>
      <c r="J7" s="85"/>
    </row>
    <row r="8" spans="2:10" s="86" customFormat="1" ht="21.75" customHeight="1" outlineLevel="1">
      <c r="B8" s="84">
        <v>4</v>
      </c>
      <c r="C8" s="40" t="s">
        <v>53</v>
      </c>
      <c r="D8" s="36" t="s">
        <v>50</v>
      </c>
      <c r="E8" s="36" t="s">
        <v>45</v>
      </c>
      <c r="F8" s="39" t="s">
        <v>47</v>
      </c>
      <c r="G8" s="66">
        <v>3</v>
      </c>
      <c r="H8" s="95"/>
      <c r="I8" s="91">
        <f>IF(LEN(H8)&gt;0,VLOOKUP(H8,Information!B:C,2,0)*G8,0)</f>
        <v>0</v>
      </c>
      <c r="J8" s="85"/>
    </row>
    <row r="9" spans="2:10" s="86" customFormat="1" ht="21.75" customHeight="1" outlineLevel="1">
      <c r="B9" s="84">
        <v>5</v>
      </c>
      <c r="C9" s="35" t="s">
        <v>54</v>
      </c>
      <c r="D9" s="36" t="s">
        <v>50</v>
      </c>
      <c r="E9" s="36" t="s">
        <v>7</v>
      </c>
      <c r="F9" s="38" t="s">
        <v>47</v>
      </c>
      <c r="G9" s="65">
        <v>3</v>
      </c>
      <c r="H9" s="95"/>
      <c r="I9" s="91">
        <f>IF(LEN(H9)&gt;0,VLOOKUP(H9,Information!B:C,2,0)*G9,0)</f>
        <v>0</v>
      </c>
      <c r="J9" s="85"/>
    </row>
    <row r="10" spans="2:10" s="86" customFormat="1" ht="21.75" customHeight="1" outlineLevel="1">
      <c r="B10" s="84">
        <v>6</v>
      </c>
      <c r="C10" s="35" t="s">
        <v>55</v>
      </c>
      <c r="D10" s="36" t="s">
        <v>6</v>
      </c>
      <c r="E10" s="39" t="s">
        <v>56</v>
      </c>
      <c r="F10" s="38" t="s">
        <v>47</v>
      </c>
      <c r="G10" s="65">
        <v>3</v>
      </c>
      <c r="H10" s="95"/>
      <c r="I10" s="91">
        <f>IF(LEN(H10)&gt;0,VLOOKUP(H10,Information!B:C,2,0)*G10,0)</f>
        <v>0</v>
      </c>
      <c r="J10" s="85"/>
    </row>
    <row r="11" spans="2:10" s="86" customFormat="1" ht="21.75" customHeight="1" outlineLevel="1">
      <c r="B11" s="84">
        <v>7</v>
      </c>
      <c r="C11" s="35" t="s">
        <v>57</v>
      </c>
      <c r="D11" s="36" t="s">
        <v>50</v>
      </c>
      <c r="E11" s="39" t="s">
        <v>58</v>
      </c>
      <c r="F11" s="38" t="s">
        <v>59</v>
      </c>
      <c r="G11" s="65">
        <v>3</v>
      </c>
      <c r="H11" s="95"/>
      <c r="I11" s="91">
        <f>IF(LEN(H11)&gt;0,VLOOKUP(H11,Information!B:C,2,0)*G11,0)</f>
        <v>0</v>
      </c>
      <c r="J11" s="85"/>
    </row>
    <row r="12" spans="2:10" s="86" customFormat="1" ht="21.75" customHeight="1" outlineLevel="1">
      <c r="B12" s="84">
        <v>8</v>
      </c>
      <c r="C12" s="35" t="s">
        <v>60</v>
      </c>
      <c r="D12" s="39" t="s">
        <v>50</v>
      </c>
      <c r="E12" s="39" t="s">
        <v>58</v>
      </c>
      <c r="F12" s="38" t="s">
        <v>59</v>
      </c>
      <c r="G12" s="65">
        <v>3</v>
      </c>
      <c r="H12" s="95"/>
      <c r="I12" s="91">
        <f>IF(LEN(H12)&gt;0,VLOOKUP(H12,Information!B:C,2,0)*G12,0)</f>
        <v>0</v>
      </c>
      <c r="J12" s="85"/>
    </row>
    <row r="13" spans="2:10" s="86" customFormat="1" ht="21.75" customHeight="1" outlineLevel="1">
      <c r="B13" s="84">
        <v>9</v>
      </c>
      <c r="C13" s="35" t="s">
        <v>61</v>
      </c>
      <c r="D13" s="39" t="s">
        <v>50</v>
      </c>
      <c r="E13" s="39" t="s">
        <v>58</v>
      </c>
      <c r="F13" s="38" t="s">
        <v>59</v>
      </c>
      <c r="G13" s="65">
        <v>3</v>
      </c>
      <c r="H13" s="95"/>
      <c r="I13" s="91">
        <f>IF(LEN(H13)&gt;0,VLOOKUP(H13,Information!B:C,2,0)*G13,0)</f>
        <v>0</v>
      </c>
      <c r="J13" s="85"/>
    </row>
    <row r="14" spans="2:10" s="86" customFormat="1" ht="21.75" customHeight="1" outlineLevel="1">
      <c r="B14" s="84">
        <v>10</v>
      </c>
      <c r="C14" s="35" t="s">
        <v>62</v>
      </c>
      <c r="D14" s="39" t="s">
        <v>6</v>
      </c>
      <c r="E14" s="39" t="s">
        <v>51</v>
      </c>
      <c r="F14" s="38" t="s">
        <v>63</v>
      </c>
      <c r="G14" s="65">
        <v>2</v>
      </c>
      <c r="H14" s="95"/>
      <c r="I14" s="91">
        <f>IF(LEN(H14)&gt;0,VLOOKUP(H14,Information!B:C,2,0)*G14,0)</f>
        <v>0</v>
      </c>
      <c r="J14" s="85"/>
    </row>
    <row r="15" spans="2:10" s="86" customFormat="1" ht="21.75" customHeight="1" outlineLevel="1">
      <c r="B15" s="84">
        <v>11</v>
      </c>
      <c r="C15" s="35" t="s">
        <v>64</v>
      </c>
      <c r="D15" s="39" t="s">
        <v>6</v>
      </c>
      <c r="E15" s="39" t="s">
        <v>51</v>
      </c>
      <c r="F15" s="38" t="s">
        <v>63</v>
      </c>
      <c r="G15" s="65">
        <v>3</v>
      </c>
      <c r="H15" s="95"/>
      <c r="I15" s="91">
        <f>IF(LEN(H15)&gt;0,VLOOKUP(H15,Information!B:C,2,0)*G15,0)</f>
        <v>0</v>
      </c>
      <c r="J15" s="85"/>
    </row>
    <row r="16" spans="2:10" s="86" customFormat="1" ht="21.75" customHeight="1" outlineLevel="1">
      <c r="B16" s="84">
        <v>12</v>
      </c>
      <c r="C16" s="35" t="s">
        <v>65</v>
      </c>
      <c r="D16" s="39" t="s">
        <v>6</v>
      </c>
      <c r="E16" s="39" t="s">
        <v>47</v>
      </c>
      <c r="F16" s="38" t="s">
        <v>63</v>
      </c>
      <c r="G16" s="65">
        <v>3</v>
      </c>
      <c r="H16" s="95"/>
      <c r="I16" s="91">
        <f>IF(LEN(H16)&gt;0,VLOOKUP(H16,Information!B:C,2,0)*G16,0)</f>
        <v>0</v>
      </c>
      <c r="J16" s="85"/>
    </row>
    <row r="17" spans="2:10" s="86" customFormat="1" ht="21.75" customHeight="1" outlineLevel="1">
      <c r="B17" s="84">
        <v>13</v>
      </c>
      <c r="C17" s="35" t="s">
        <v>66</v>
      </c>
      <c r="D17" s="39" t="s">
        <v>6</v>
      </c>
      <c r="E17" s="39" t="s">
        <v>51</v>
      </c>
      <c r="F17" s="38" t="s">
        <v>47</v>
      </c>
      <c r="G17" s="65">
        <v>2</v>
      </c>
      <c r="H17" s="95"/>
      <c r="I17" s="91">
        <f>IF(LEN(H17)&gt;0,VLOOKUP(H17,Information!B:C,2,0)*G17,0)</f>
        <v>0</v>
      </c>
      <c r="J17" s="85"/>
    </row>
    <row r="18" spans="2:10" s="86" customFormat="1" ht="21.75" customHeight="1" outlineLevel="1">
      <c r="B18" s="84">
        <v>14</v>
      </c>
      <c r="C18" s="35" t="s">
        <v>67</v>
      </c>
      <c r="D18" s="39" t="s">
        <v>50</v>
      </c>
      <c r="E18" s="39" t="s">
        <v>68</v>
      </c>
      <c r="F18" s="37" t="s">
        <v>47</v>
      </c>
      <c r="G18" s="67">
        <v>2</v>
      </c>
      <c r="H18" s="95"/>
      <c r="I18" s="91">
        <f>IF(LEN(H18)&gt;0,VLOOKUP(H18,Information!B:C,2,0)*G18,0)</f>
        <v>0</v>
      </c>
      <c r="J18" s="85"/>
    </row>
    <row r="19" spans="2:10" s="86" customFormat="1" ht="21.75" customHeight="1" outlineLevel="1">
      <c r="B19" s="84">
        <v>15</v>
      </c>
      <c r="C19" s="35" t="s">
        <v>69</v>
      </c>
      <c r="D19" s="39" t="s">
        <v>50</v>
      </c>
      <c r="E19" s="39" t="s">
        <v>70</v>
      </c>
      <c r="F19" s="37" t="s">
        <v>71</v>
      </c>
      <c r="G19" s="67">
        <v>3</v>
      </c>
      <c r="H19" s="95"/>
      <c r="I19" s="91">
        <f>IF(LEN(H19)&gt;0,VLOOKUP(H19,Information!B:C,2,0)*G19,0)</f>
        <v>0</v>
      </c>
      <c r="J19" s="85"/>
    </row>
    <row r="20" spans="2:10" s="86" customFormat="1" ht="21.75" customHeight="1" outlineLevel="1">
      <c r="B20" s="84">
        <v>16</v>
      </c>
      <c r="C20" s="35" t="s">
        <v>72</v>
      </c>
      <c r="D20" s="39" t="s">
        <v>8</v>
      </c>
      <c r="E20" s="39" t="s">
        <v>51</v>
      </c>
      <c r="F20" s="38" t="s">
        <v>47</v>
      </c>
      <c r="G20" s="65">
        <v>3</v>
      </c>
      <c r="H20" s="95"/>
      <c r="I20" s="91">
        <f>IF(LEN(H20)&gt;0,VLOOKUP(H20,Information!B:C,2,0)*G20,0)</f>
        <v>0</v>
      </c>
      <c r="J20" s="85"/>
    </row>
    <row r="21" spans="2:10" s="86" customFormat="1" ht="21.75" customHeight="1" outlineLevel="1">
      <c r="B21" s="84">
        <v>17</v>
      </c>
      <c r="C21" s="35" t="s">
        <v>73</v>
      </c>
      <c r="D21" s="39" t="s">
        <v>8</v>
      </c>
      <c r="E21" s="39" t="s">
        <v>47</v>
      </c>
      <c r="F21" s="38" t="s">
        <v>74</v>
      </c>
      <c r="G21" s="65">
        <v>2</v>
      </c>
      <c r="H21" s="95"/>
      <c r="I21" s="91">
        <f>IF(LEN(H21)&gt;0,VLOOKUP(H21,Information!B:C,2,0)*G21,0)</f>
        <v>0</v>
      </c>
      <c r="J21" s="85"/>
    </row>
    <row r="22" spans="2:10" s="86" customFormat="1" ht="21.75" customHeight="1" outlineLevel="1">
      <c r="B22" s="84">
        <v>18</v>
      </c>
      <c r="C22" s="35" t="s">
        <v>75</v>
      </c>
      <c r="D22" s="39" t="s">
        <v>8</v>
      </c>
      <c r="E22" s="39" t="s">
        <v>47</v>
      </c>
      <c r="F22" s="38" t="s">
        <v>51</v>
      </c>
      <c r="G22" s="65">
        <v>2</v>
      </c>
      <c r="H22" s="95"/>
      <c r="I22" s="91">
        <f>IF(LEN(H22)&gt;0,VLOOKUP(H22,Information!B:C,2,0)*G22,0)</f>
        <v>0</v>
      </c>
      <c r="J22" s="85"/>
    </row>
    <row r="23" spans="2:10" s="86" customFormat="1" ht="21.75" customHeight="1" outlineLevel="1">
      <c r="B23" s="84">
        <v>19</v>
      </c>
      <c r="C23" s="35" t="s">
        <v>76</v>
      </c>
      <c r="D23" s="39" t="s">
        <v>6</v>
      </c>
      <c r="E23" s="39" t="s">
        <v>77</v>
      </c>
      <c r="F23" s="38" t="s">
        <v>63</v>
      </c>
      <c r="G23" s="65">
        <v>2</v>
      </c>
      <c r="H23" s="95"/>
      <c r="I23" s="91">
        <f>IF(LEN(H23)&gt;0,VLOOKUP(H23,Information!B:C,2,0)*G23,0)</f>
        <v>0</v>
      </c>
      <c r="J23" s="85"/>
    </row>
    <row r="24" spans="2:10" s="86" customFormat="1" ht="21.75" customHeight="1" outlineLevel="1" thickBot="1">
      <c r="B24" s="87">
        <v>20</v>
      </c>
      <c r="C24" s="79" t="s">
        <v>78</v>
      </c>
      <c r="D24" s="80" t="s">
        <v>6</v>
      </c>
      <c r="E24" s="80" t="s">
        <v>47</v>
      </c>
      <c r="F24" s="81" t="s">
        <v>63</v>
      </c>
      <c r="G24" s="82">
        <v>2</v>
      </c>
      <c r="H24" s="95"/>
      <c r="I24" s="92">
        <f>IF(LEN(H24)&gt;0,VLOOKUP(H24,Information!B:C,2,0)*G24,0)</f>
        <v>0</v>
      </c>
      <c r="J24" s="85"/>
    </row>
    <row r="25" spans="2:10" ht="26.25" customHeight="1" thickBot="1">
      <c r="B25" s="162" t="s">
        <v>10</v>
      </c>
      <c r="C25" s="163"/>
      <c r="D25" s="163"/>
      <c r="E25" s="163"/>
      <c r="F25" s="163"/>
      <c r="G25" s="163"/>
      <c r="H25" s="164"/>
      <c r="I25" s="93">
        <f>SUM(I5:I24)*100/260</f>
        <v>0</v>
      </c>
      <c r="J25" s="32"/>
    </row>
    <row r="26" spans="2:10" customFormat="1" ht="22.5">
      <c r="B26" s="161" t="s">
        <v>79</v>
      </c>
      <c r="C26" s="161"/>
      <c r="D26" s="161"/>
      <c r="E26" s="161"/>
      <c r="F26" s="161"/>
      <c r="G26" s="161"/>
      <c r="H26" s="161"/>
      <c r="I26" s="161"/>
      <c r="J26" s="161"/>
    </row>
  </sheetData>
  <sheetProtection algorithmName="SHA-512" hashValue="XD/RTPcQg4+VDtBToQg6ukB81DVkyLO/VErZFsdNY2w/yEW2/p+6ISLzTQH5SuVVaY7ddeTiV1IaOtrkEKsfKA==" saltValue="Ie5VQwIkboWgE8pztHYdtg==" spinCount="100000" sheet="1" objects="1" scenarios="1"/>
  <mergeCells count="5">
    <mergeCell ref="B2:I2"/>
    <mergeCell ref="B26:J26"/>
    <mergeCell ref="B25:H25"/>
    <mergeCell ref="D3:E3"/>
    <mergeCell ref="G3:H3"/>
  </mergeCells>
  <dataValidations count="1">
    <dataValidation type="list" allowBlank="1" showInputMessage="1" showErrorMessage="1" sqref="H5:H24">
      <formula1>"نیاز به بهبود, متوسط, خوب, بسیار خوب, عالی"</formula1>
    </dataValidation>
  </dataValidations>
  <pageMargins left="0.23622047244094491" right="0.23622047244094491" top="0.74803149606299213" bottom="0.74803149606299213" header="0.31496062992125984" footer="0.31496062992125984"/>
  <pageSetup paperSize="9" scale="8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7"/>
  <sheetViews>
    <sheetView rightToLeft="1" zoomScale="71" zoomScaleNormal="71" workbookViewId="0">
      <selection activeCell="B2" sqref="B2:I29"/>
    </sheetView>
  </sheetViews>
  <sheetFormatPr defaultRowHeight="14.25"/>
  <cols>
    <col min="2" max="2" width="10.25" bestFit="1" customWidth="1"/>
    <col min="3" max="3" width="84" style="4" customWidth="1"/>
    <col min="4" max="4" width="9.625" customWidth="1"/>
    <col min="5" max="5" width="7.25" customWidth="1"/>
    <col min="6" max="6" width="13.125" style="1" customWidth="1"/>
    <col min="7" max="7" width="5.375" customWidth="1"/>
    <col min="8" max="8" width="16.625" customWidth="1"/>
    <col min="9" max="9" width="17.375" style="1" customWidth="1"/>
  </cols>
  <sheetData>
    <row r="1" spans="2:9" ht="15" thickBot="1"/>
    <row r="2" spans="2:9" ht="17.25">
      <c r="B2" s="165" t="s">
        <v>39</v>
      </c>
      <c r="C2" s="166"/>
      <c r="D2" s="166"/>
      <c r="E2" s="166"/>
      <c r="F2" s="166"/>
      <c r="G2" s="166"/>
      <c r="H2" s="166"/>
      <c r="I2" s="167"/>
    </row>
    <row r="3" spans="2:9" ht="20.25" thickBot="1">
      <c r="B3" s="126" t="s">
        <v>204</v>
      </c>
      <c r="C3" s="127"/>
      <c r="D3" s="149" t="s">
        <v>202</v>
      </c>
      <c r="E3" s="149"/>
      <c r="F3" s="127"/>
      <c r="G3" s="150" t="s">
        <v>203</v>
      </c>
      <c r="H3" s="142"/>
      <c r="I3" s="128"/>
    </row>
    <row r="4" spans="2:9" s="31" customFormat="1" ht="27" thickBot="1">
      <c r="B4" s="26" t="s">
        <v>0</v>
      </c>
      <c r="C4" s="27" t="s">
        <v>1</v>
      </c>
      <c r="D4" s="28" t="s">
        <v>2</v>
      </c>
      <c r="E4" s="29" t="s">
        <v>3</v>
      </c>
      <c r="F4" s="30" t="s">
        <v>4</v>
      </c>
      <c r="G4" s="29" t="s">
        <v>41</v>
      </c>
      <c r="H4" s="29" t="s">
        <v>198</v>
      </c>
      <c r="I4" s="30" t="s">
        <v>192</v>
      </c>
    </row>
    <row r="5" spans="2:9" ht="21" customHeight="1">
      <c r="B5" s="6">
        <v>1</v>
      </c>
      <c r="C5" s="7" t="s">
        <v>11</v>
      </c>
      <c r="D5" s="8" t="s">
        <v>6</v>
      </c>
      <c r="E5" s="8" t="s">
        <v>7</v>
      </c>
      <c r="F5" s="9" t="s">
        <v>30</v>
      </c>
      <c r="G5" s="8">
        <v>2</v>
      </c>
      <c r="H5" s="111"/>
      <c r="I5" s="63">
        <f>IF(LEN(H5)&gt;0,VLOOKUP(H5,Information!B:C,2,0)*G5,0)</f>
        <v>0</v>
      </c>
    </row>
    <row r="6" spans="2:9" ht="21" customHeight="1">
      <c r="B6" s="10">
        <v>2</v>
      </c>
      <c r="C6" s="11" t="s">
        <v>12</v>
      </c>
      <c r="D6" s="12" t="s">
        <v>8</v>
      </c>
      <c r="E6" s="13" t="s">
        <v>7</v>
      </c>
      <c r="F6" s="14" t="s">
        <v>29</v>
      </c>
      <c r="G6" s="13">
        <v>3</v>
      </c>
      <c r="H6" s="111"/>
      <c r="I6" s="63">
        <f>IF(LEN(H6)&gt;0,VLOOKUP(H6,Information!B:C,2,0)*G6,0)</f>
        <v>0</v>
      </c>
    </row>
    <row r="7" spans="2:9" ht="21" customHeight="1">
      <c r="B7" s="10">
        <v>3</v>
      </c>
      <c r="C7" s="11" t="s">
        <v>13</v>
      </c>
      <c r="D7" s="12" t="s">
        <v>8</v>
      </c>
      <c r="E7" s="13" t="s">
        <v>7</v>
      </c>
      <c r="F7" s="14" t="s">
        <v>30</v>
      </c>
      <c r="G7" s="13">
        <v>3</v>
      </c>
      <c r="H7" s="111"/>
      <c r="I7" s="63">
        <f>IF(LEN(H7)&gt;0,VLOOKUP(H7,Information!B:C,2,0)*G7,0)</f>
        <v>0</v>
      </c>
    </row>
    <row r="8" spans="2:9" ht="21" customHeight="1">
      <c r="B8" s="10">
        <v>4</v>
      </c>
      <c r="C8" s="11" t="s">
        <v>14</v>
      </c>
      <c r="D8" s="12" t="s">
        <v>8</v>
      </c>
      <c r="E8" s="15" t="s">
        <v>7</v>
      </c>
      <c r="F8" s="14" t="s">
        <v>30</v>
      </c>
      <c r="G8" s="15">
        <v>2</v>
      </c>
      <c r="H8" s="111"/>
      <c r="I8" s="63">
        <f>IF(LEN(H8)&gt;0,VLOOKUP(H8,Information!B:C,2,0)*G8,0)</f>
        <v>0</v>
      </c>
    </row>
    <row r="9" spans="2:9" ht="21" customHeight="1">
      <c r="B9" s="10">
        <v>5</v>
      </c>
      <c r="C9" s="16" t="s">
        <v>195</v>
      </c>
      <c r="D9" s="12" t="s">
        <v>8</v>
      </c>
      <c r="E9" s="15" t="s">
        <v>7</v>
      </c>
      <c r="F9" s="14" t="s">
        <v>7</v>
      </c>
      <c r="G9" s="15">
        <v>2</v>
      </c>
      <c r="H9" s="111"/>
      <c r="I9" s="63">
        <f>IF(LEN(H9)&gt;0,VLOOKUP(H9,Information!B:C,2,0)*G9,0)</f>
        <v>0</v>
      </c>
    </row>
    <row r="10" spans="2:9" ht="21" customHeight="1">
      <c r="B10" s="10">
        <v>6</v>
      </c>
      <c r="C10" s="16" t="s">
        <v>193</v>
      </c>
      <c r="D10" s="12" t="s">
        <v>8</v>
      </c>
      <c r="E10" s="15" t="s">
        <v>7</v>
      </c>
      <c r="F10" s="14" t="s">
        <v>31</v>
      </c>
      <c r="G10" s="15">
        <v>2</v>
      </c>
      <c r="H10" s="111"/>
      <c r="I10" s="63">
        <f>IF(LEN(H10)&gt;0,VLOOKUP(H10,Information!B:C,2,0)*G10,0)</f>
        <v>0</v>
      </c>
    </row>
    <row r="11" spans="2:9" ht="21" customHeight="1">
      <c r="B11" s="10">
        <v>7</v>
      </c>
      <c r="C11" s="16" t="s">
        <v>194</v>
      </c>
      <c r="D11" s="12" t="s">
        <v>6</v>
      </c>
      <c r="E11" s="15" t="s">
        <v>7</v>
      </c>
      <c r="F11" s="14" t="s">
        <v>30</v>
      </c>
      <c r="G11" s="15">
        <v>3</v>
      </c>
      <c r="H11" s="111"/>
      <c r="I11" s="63">
        <f>IF(LEN(H11)&gt;0,VLOOKUP(H11,Information!B:C,2,0)*G11,0)</f>
        <v>0</v>
      </c>
    </row>
    <row r="12" spans="2:9" ht="21" customHeight="1">
      <c r="B12" s="10">
        <v>8</v>
      </c>
      <c r="C12" s="11" t="s">
        <v>5</v>
      </c>
      <c r="D12" s="17" t="s">
        <v>6</v>
      </c>
      <c r="E12" s="15" t="s">
        <v>7</v>
      </c>
      <c r="F12" s="18" t="s">
        <v>32</v>
      </c>
      <c r="G12" s="15">
        <v>3</v>
      </c>
      <c r="H12" s="111"/>
      <c r="I12" s="63">
        <f>IF(LEN(H12)&gt;0,VLOOKUP(H12,Information!B:C,2,0)*G12,0)</f>
        <v>0</v>
      </c>
    </row>
    <row r="13" spans="2:9" ht="21" customHeight="1">
      <c r="B13" s="10">
        <v>9</v>
      </c>
      <c r="C13" s="11" t="s">
        <v>15</v>
      </c>
      <c r="D13" s="17" t="s">
        <v>6</v>
      </c>
      <c r="E13" s="15" t="s">
        <v>7</v>
      </c>
      <c r="F13" s="18" t="s">
        <v>7</v>
      </c>
      <c r="G13" s="15">
        <v>3</v>
      </c>
      <c r="H13" s="111"/>
      <c r="I13" s="63">
        <f>IF(LEN(H13)&gt;0,VLOOKUP(H13,Information!B:C,2,0)*G13,0)</f>
        <v>0</v>
      </c>
    </row>
    <row r="14" spans="2:9" ht="21" customHeight="1">
      <c r="B14" s="10">
        <v>10</v>
      </c>
      <c r="C14" s="11" t="s">
        <v>33</v>
      </c>
      <c r="D14" s="17" t="s">
        <v>28</v>
      </c>
      <c r="E14" s="15" t="s">
        <v>7</v>
      </c>
      <c r="F14" s="14" t="s">
        <v>7</v>
      </c>
      <c r="G14" s="15">
        <v>2</v>
      </c>
      <c r="H14" s="111"/>
      <c r="I14" s="63">
        <f>IF(LEN(H14)&gt;0,VLOOKUP(H14,Information!B:C,2,0)*G14,0)</f>
        <v>0</v>
      </c>
    </row>
    <row r="15" spans="2:9" ht="21" customHeight="1">
      <c r="B15" s="10">
        <v>11</v>
      </c>
      <c r="C15" s="11" t="s">
        <v>40</v>
      </c>
      <c r="D15" s="17" t="s">
        <v>28</v>
      </c>
      <c r="E15" s="15" t="s">
        <v>7</v>
      </c>
      <c r="F15" s="18" t="s">
        <v>7</v>
      </c>
      <c r="G15" s="15">
        <v>3</v>
      </c>
      <c r="H15" s="111"/>
      <c r="I15" s="63">
        <f>IF(LEN(H15)&gt;0,VLOOKUP(H15,Information!B:C,2,0)*G15,0)</f>
        <v>0</v>
      </c>
    </row>
    <row r="16" spans="2:9" ht="21" customHeight="1">
      <c r="B16" s="10">
        <v>12</v>
      </c>
      <c r="C16" s="11" t="s">
        <v>16</v>
      </c>
      <c r="D16" s="17" t="s">
        <v>6</v>
      </c>
      <c r="E16" s="15" t="s">
        <v>7</v>
      </c>
      <c r="F16" s="18" t="s">
        <v>30</v>
      </c>
      <c r="G16" s="15">
        <v>3</v>
      </c>
      <c r="H16" s="111"/>
      <c r="I16" s="63">
        <f>IF(LEN(H16)&gt;0,VLOOKUP(H16,Information!B:C,2,0)*G16,0)</f>
        <v>0</v>
      </c>
    </row>
    <row r="17" spans="2:15" ht="21" customHeight="1">
      <c r="B17" s="10">
        <v>13</v>
      </c>
      <c r="C17" s="11" t="s">
        <v>17</v>
      </c>
      <c r="D17" s="17" t="s">
        <v>8</v>
      </c>
      <c r="E17" s="15" t="s">
        <v>7</v>
      </c>
      <c r="F17" s="14" t="s">
        <v>7</v>
      </c>
      <c r="G17" s="15">
        <v>2</v>
      </c>
      <c r="H17" s="111"/>
      <c r="I17" s="63">
        <f>IF(LEN(H17)&gt;0,VLOOKUP(H17,Information!B:C,2,0)*G17,0)</f>
        <v>0</v>
      </c>
    </row>
    <row r="18" spans="2:15" ht="21" customHeight="1">
      <c r="B18" s="10">
        <v>14</v>
      </c>
      <c r="C18" s="11" t="s">
        <v>18</v>
      </c>
      <c r="D18" s="17" t="s">
        <v>6</v>
      </c>
      <c r="E18" s="15" t="s">
        <v>7</v>
      </c>
      <c r="F18" s="14" t="s">
        <v>7</v>
      </c>
      <c r="G18" s="15">
        <v>2</v>
      </c>
      <c r="H18" s="111"/>
      <c r="I18" s="63">
        <f>IF(LEN(H18)&gt;0,VLOOKUP(H18,Information!B:C,2,0)*G18,0)</f>
        <v>0</v>
      </c>
    </row>
    <row r="19" spans="2:15" ht="21" customHeight="1">
      <c r="B19" s="10">
        <v>15</v>
      </c>
      <c r="C19" s="11" t="s">
        <v>19</v>
      </c>
      <c r="D19" s="17" t="s">
        <v>6</v>
      </c>
      <c r="E19" s="15" t="s">
        <v>7</v>
      </c>
      <c r="F19" s="14" t="s">
        <v>7</v>
      </c>
      <c r="G19" s="15">
        <v>3</v>
      </c>
      <c r="H19" s="111"/>
      <c r="I19" s="63">
        <f>IF(LEN(H19)&gt;0,VLOOKUP(H19,Information!B:C,2,0)*G19,0)</f>
        <v>0</v>
      </c>
    </row>
    <row r="20" spans="2:15" ht="21" customHeight="1">
      <c r="B20" s="10">
        <v>16</v>
      </c>
      <c r="C20" s="11" t="s">
        <v>20</v>
      </c>
      <c r="D20" s="17" t="s">
        <v>8</v>
      </c>
      <c r="E20" s="15" t="s">
        <v>7</v>
      </c>
      <c r="F20" s="18" t="s">
        <v>7</v>
      </c>
      <c r="G20" s="15">
        <v>1</v>
      </c>
      <c r="H20" s="111"/>
      <c r="I20" s="63">
        <f>IF(LEN(H20)&gt;0,VLOOKUP(H20,Information!B:C,2,0)*G20,0)</f>
        <v>0</v>
      </c>
    </row>
    <row r="21" spans="2:15" ht="21" customHeight="1">
      <c r="B21" s="10">
        <v>17</v>
      </c>
      <c r="C21" s="11" t="s">
        <v>21</v>
      </c>
      <c r="D21" s="17" t="s">
        <v>28</v>
      </c>
      <c r="E21" s="15" t="s">
        <v>7</v>
      </c>
      <c r="F21" s="14" t="s">
        <v>7</v>
      </c>
      <c r="G21" s="15">
        <v>3</v>
      </c>
      <c r="H21" s="111"/>
      <c r="I21" s="63">
        <f>IF(LEN(H21)&gt;0,VLOOKUP(H21,Information!B:C,2,0)*G21,0)</f>
        <v>0</v>
      </c>
    </row>
    <row r="22" spans="2:15" ht="21" customHeight="1">
      <c r="B22" s="10">
        <v>18</v>
      </c>
      <c r="C22" s="11" t="s">
        <v>22</v>
      </c>
      <c r="D22" s="17" t="s">
        <v>8</v>
      </c>
      <c r="E22" s="15" t="s">
        <v>7</v>
      </c>
      <c r="F22" s="14" t="s">
        <v>7</v>
      </c>
      <c r="G22" s="15">
        <v>1</v>
      </c>
      <c r="H22" s="111"/>
      <c r="I22" s="63">
        <f>IF(LEN(H22)&gt;0,VLOOKUP(H22,Information!B:C,2,0)*G22,0)</f>
        <v>0</v>
      </c>
    </row>
    <row r="23" spans="2:15" ht="21" customHeight="1">
      <c r="B23" s="10">
        <v>19</v>
      </c>
      <c r="C23" s="11" t="s">
        <v>34</v>
      </c>
      <c r="D23" s="17" t="s">
        <v>28</v>
      </c>
      <c r="E23" s="15" t="s">
        <v>7</v>
      </c>
      <c r="F23" s="19" t="s">
        <v>35</v>
      </c>
      <c r="G23" s="15">
        <v>2</v>
      </c>
      <c r="H23" s="111"/>
      <c r="I23" s="63">
        <f>IF(LEN(H23)&gt;0,VLOOKUP(H23,Information!B:C,2,0)*G23,0)</f>
        <v>0</v>
      </c>
    </row>
    <row r="24" spans="2:15" ht="21" customHeight="1">
      <c r="B24" s="10">
        <v>20</v>
      </c>
      <c r="C24" s="11" t="s">
        <v>23</v>
      </c>
      <c r="D24" s="20" t="s">
        <v>28</v>
      </c>
      <c r="E24" s="20" t="s">
        <v>7</v>
      </c>
      <c r="F24" s="21" t="s">
        <v>36</v>
      </c>
      <c r="G24" s="20">
        <v>1</v>
      </c>
      <c r="H24" s="111"/>
      <c r="I24" s="63">
        <f>IF(LEN(H24)&gt;0,VLOOKUP(H24,Information!B:C,2,0)*G24,0)</f>
        <v>0</v>
      </c>
    </row>
    <row r="25" spans="2:15" ht="21" customHeight="1">
      <c r="B25" s="10">
        <v>21</v>
      </c>
      <c r="C25" s="11" t="s">
        <v>24</v>
      </c>
      <c r="D25" s="20" t="s">
        <v>28</v>
      </c>
      <c r="E25" s="20" t="s">
        <v>7</v>
      </c>
      <c r="F25" s="21" t="s">
        <v>37</v>
      </c>
      <c r="G25" s="20">
        <v>2</v>
      </c>
      <c r="H25" s="111"/>
      <c r="I25" s="63">
        <f>IF(LEN(H25)&gt;0,VLOOKUP(H25,Information!B:C,2,0)*G25,0)</f>
        <v>0</v>
      </c>
      <c r="O25" s="2"/>
    </row>
    <row r="26" spans="2:15" ht="21" customHeight="1">
      <c r="B26" s="10">
        <v>22</v>
      </c>
      <c r="C26" s="11" t="s">
        <v>25</v>
      </c>
      <c r="D26" s="20" t="s">
        <v>8</v>
      </c>
      <c r="E26" s="20" t="s">
        <v>7</v>
      </c>
      <c r="F26" s="21" t="s">
        <v>38</v>
      </c>
      <c r="G26" s="20">
        <v>2</v>
      </c>
      <c r="H26" s="111"/>
      <c r="I26" s="63">
        <f>IF(LEN(H26)&gt;0,VLOOKUP(H26,Information!B:C,2,0)*G26,0)</f>
        <v>0</v>
      </c>
      <c r="O26" s="2"/>
    </row>
    <row r="27" spans="2:15" ht="21" customHeight="1">
      <c r="B27" s="10">
        <v>23</v>
      </c>
      <c r="C27" s="11" t="s">
        <v>26</v>
      </c>
      <c r="D27" s="20" t="s">
        <v>8</v>
      </c>
      <c r="E27" s="20" t="s">
        <v>7</v>
      </c>
      <c r="F27" s="21" t="s">
        <v>9</v>
      </c>
      <c r="G27" s="20">
        <v>2</v>
      </c>
      <c r="H27" s="111"/>
      <c r="I27" s="63">
        <f>IF(LEN(H27)&gt;0,VLOOKUP(H27,Information!B:C,2,0)*G27,0)</f>
        <v>0</v>
      </c>
      <c r="O27" s="2"/>
    </row>
    <row r="28" spans="2:15" ht="21" customHeight="1" thickBot="1">
      <c r="B28" s="22">
        <v>24</v>
      </c>
      <c r="C28" s="23" t="s">
        <v>27</v>
      </c>
      <c r="D28" s="24" t="s">
        <v>6</v>
      </c>
      <c r="E28" s="24" t="s">
        <v>7</v>
      </c>
      <c r="F28" s="25" t="s">
        <v>7</v>
      </c>
      <c r="G28" s="24">
        <v>3</v>
      </c>
      <c r="H28" s="111"/>
      <c r="I28" s="63">
        <f>IF(LEN(H28)&gt;0,VLOOKUP(H28,Information!B:C,2,0)*G28,0)</f>
        <v>0</v>
      </c>
      <c r="O28" s="2"/>
    </row>
    <row r="29" spans="2:15" ht="21" customHeight="1" thickBot="1">
      <c r="B29" s="168" t="s">
        <v>10</v>
      </c>
      <c r="C29" s="169"/>
      <c r="D29" s="169"/>
      <c r="E29" s="169"/>
      <c r="F29" s="169"/>
      <c r="G29" s="169"/>
      <c r="H29" s="170"/>
      <c r="I29" s="83">
        <f>SUM(I5:I28)*100/275</f>
        <v>0</v>
      </c>
    </row>
    <row r="30" spans="2:15">
      <c r="F30"/>
      <c r="I30"/>
      <c r="O30" s="2"/>
    </row>
    <row r="31" spans="2:15">
      <c r="F31"/>
      <c r="I31"/>
      <c r="O31" s="2"/>
    </row>
    <row r="32" spans="2:15">
      <c r="F32"/>
      <c r="I32"/>
      <c r="O32" s="2"/>
    </row>
    <row r="33" spans="3:15">
      <c r="F33"/>
      <c r="I33"/>
      <c r="O33" s="2"/>
    </row>
    <row r="34" spans="3:15">
      <c r="F34"/>
      <c r="I34"/>
      <c r="O34" s="2"/>
    </row>
    <row r="35" spans="3:15">
      <c r="F35"/>
      <c r="I35"/>
      <c r="O35" s="2"/>
    </row>
    <row r="36" spans="3:15">
      <c r="F36"/>
      <c r="I36"/>
      <c r="O36" s="2"/>
    </row>
    <row r="37" spans="3:15">
      <c r="F37"/>
      <c r="I37"/>
      <c r="O37" s="2"/>
    </row>
    <row r="38" spans="3:15">
      <c r="F38"/>
      <c r="I38"/>
      <c r="O38" s="2"/>
    </row>
    <row r="39" spans="3:15">
      <c r="F39"/>
      <c r="I39"/>
      <c r="O39" s="2"/>
    </row>
    <row r="40" spans="3:15">
      <c r="F40"/>
      <c r="I40"/>
      <c r="O40" s="2"/>
    </row>
    <row r="41" spans="3:15">
      <c r="F41"/>
      <c r="I41"/>
      <c r="O41" s="2"/>
    </row>
    <row r="42" spans="3:15">
      <c r="F42"/>
      <c r="I42"/>
      <c r="O42" s="2"/>
    </row>
    <row r="43" spans="3:15">
      <c r="F43"/>
      <c r="I43"/>
      <c r="O43" s="2"/>
    </row>
    <row r="44" spans="3:15">
      <c r="F44"/>
      <c r="I44"/>
      <c r="O44" s="2"/>
    </row>
    <row r="45" spans="3:15">
      <c r="F45"/>
      <c r="I45"/>
      <c r="O45" s="2"/>
    </row>
    <row r="46" spans="3:15">
      <c r="C46" s="3"/>
      <c r="F46"/>
      <c r="I46"/>
      <c r="O46" s="2"/>
    </row>
    <row r="47" spans="3:15">
      <c r="O47" s="3"/>
    </row>
  </sheetData>
  <sheetProtection algorithmName="SHA-512" hashValue="vj8dVTTyiw7mUTgL4yGoJTy4NdFp8OEhc/olXxM4ydsoIWtNPlA4dQVxchW/Tw2tkk0E4GtkLgN7BVlNwtcCLQ==" saltValue="uPv7aHW/lrfheoS/71DTdg==" spinCount="100000" sheet="1" objects="1" scenarios="1"/>
  <mergeCells count="4">
    <mergeCell ref="B2:I2"/>
    <mergeCell ref="B29:H29"/>
    <mergeCell ref="D3:E3"/>
    <mergeCell ref="G3:H3"/>
  </mergeCells>
  <dataValidations count="1">
    <dataValidation type="list" allowBlank="1" showInputMessage="1" showErrorMessage="1" sqref="H5:H28 H30:H1048576 H1:H2">
      <formula1>"نیاز به بهبود, متوسط, خوب, بسیار خوب, عالی"</formula1>
    </dataValidation>
  </dataValidations>
  <pageMargins left="0.70866141732283505" right="0.70866141732283505" top="0.74803149606299202" bottom="0.74803149606299202" header="0.31496062992126" footer="0.31496062992126"/>
  <pageSetup scale="70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topLeftCell="F1" workbookViewId="0">
      <selection sqref="A1:E1048576"/>
    </sheetView>
  </sheetViews>
  <sheetFormatPr defaultRowHeight="14.25"/>
  <cols>
    <col min="1" max="2" width="0" hidden="1" customWidth="1"/>
    <col min="3" max="3" width="2" hidden="1" customWidth="1"/>
    <col min="4" max="5" width="0" hidden="1" customWidth="1"/>
  </cols>
  <sheetData>
    <row r="2" spans="2:3">
      <c r="B2" t="s">
        <v>196</v>
      </c>
      <c r="C2">
        <v>1</v>
      </c>
    </row>
    <row r="3" spans="2:3">
      <c r="B3" t="s">
        <v>199</v>
      </c>
      <c r="C3">
        <v>2</v>
      </c>
    </row>
    <row r="4" spans="2:3">
      <c r="B4" t="s">
        <v>197</v>
      </c>
      <c r="C4">
        <v>3</v>
      </c>
    </row>
    <row r="5" spans="2:3">
      <c r="B5" t="s">
        <v>200</v>
      </c>
      <c r="C5">
        <v>4</v>
      </c>
    </row>
    <row r="6" spans="2:3">
      <c r="B6" t="s">
        <v>201</v>
      </c>
      <c r="C6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مهارت آموزی</vt:lpstr>
      <vt:lpstr>کارشناس امور آموزش</vt:lpstr>
      <vt:lpstr>کارشناس مسئول امور آموزش</vt:lpstr>
      <vt:lpstr>معاون آموزشی، فرهنگی و پژوهشی</vt:lpstr>
      <vt:lpstr>کارورزی </vt:lpstr>
      <vt:lpstr>مدیریت گروه های اموزشی</vt:lpstr>
      <vt:lpstr>Information</vt:lpstr>
      <vt:lpstr>'مدیریت گروه های اموزشی'!_gjdgxs</vt:lpstr>
      <vt:lpstr>'کارشناس مسئول امور آموزش'!Print_Area</vt:lpstr>
      <vt:lpstr>'کارورزی '!Print_Area</vt:lpstr>
      <vt:lpstr>'مدیریت گروه های اموزشی'!Print_Area</vt:lpstr>
      <vt:lpstr>'مهارت آموزی'!Print_Area</vt:lpstr>
      <vt:lpstr>'کارشناس مسئول امور آموزش'!Print_Titles</vt:lpstr>
      <vt:lpstr>'کارورزی '!Print_Titles</vt:lpstr>
      <vt:lpstr>'مدیریت گروه های اموزشی'!Print_Titles</vt:lpstr>
      <vt:lpstr>'مهارت آموزی'!Print_Titles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nasrin shahabi</dc:creator>
  <cp:lastModifiedBy>mohamad jafarian</cp:lastModifiedBy>
  <cp:lastPrinted>2023-04-18T05:36:11Z</cp:lastPrinted>
  <dcterms:created xsi:type="dcterms:W3CDTF">2023-04-15T11:30:43Z</dcterms:created>
  <dcterms:modified xsi:type="dcterms:W3CDTF">2024-03-06T11:26:03Z</dcterms:modified>
</cp:coreProperties>
</file>